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365" tabRatio="922" activeTab="5"/>
  </bookViews>
  <sheets>
    <sheet name="組合せ(チーム名入り）" sheetId="1" r:id="rId1"/>
    <sheet name="1次リーグ" sheetId="2" r:id="rId2"/>
    <sheet name="2次リーグ" sheetId="3" r:id="rId3"/>
    <sheet name="３次ﾘｰｸﾞ" sheetId="4" r:id="rId4"/>
    <sheet name="４次ﾘｰｸﾞ" sheetId="5" r:id="rId5"/>
    <sheet name="決勝トーナメント" sheetId="6" r:id="rId6"/>
  </sheets>
  <definedNames>
    <definedName name="_xlnm.Print_Area" localSheetId="1">'1次リーグ'!$A$1:$AL$45</definedName>
    <definedName name="_xlnm.Print_Area" localSheetId="2">'2次リーグ'!$A$1:$AL$192</definedName>
    <definedName name="_xlnm.Print_Area" localSheetId="3">'３次ﾘｰｸﾞ'!$A$1:$AI$98</definedName>
    <definedName name="_xlnm.Print_Area" localSheetId="4">'４次ﾘｰｸﾞ'!$A$1:$AF$82</definedName>
    <definedName name="_xlnm.Print_Area" localSheetId="5">'決勝トーナメント'!$A$1:$AO$94</definedName>
    <definedName name="_xlnm.Print_Area" localSheetId="0">'組合せ(チーム名入り）'!$A$1:$AJ$57</definedName>
    <definedName name="_xlnm.Print_Titles" localSheetId="2">'2次リーグ'!$1:$2</definedName>
    <definedName name="_xlnm.Print_Titles" localSheetId="0">'組合せ(チーム名入り）'!$1:$1</definedName>
  </definedNames>
  <calcPr fullCalcOnLoad="1"/>
</workbook>
</file>

<file path=xl/sharedStrings.xml><?xml version="1.0" encoding="utf-8"?>
<sst xmlns="http://schemas.openxmlformats.org/spreadsheetml/2006/main" count="1964" uniqueCount="646">
  <si>
    <t>決勝トーナメント</t>
  </si>
  <si>
    <t>位</t>
  </si>
  <si>
    <t>２次リーグ</t>
  </si>
  <si>
    <t>決勝ﾄｰﾅﾒﾝﾄ</t>
  </si>
  <si>
    <t>３</t>
  </si>
  <si>
    <t>４</t>
  </si>
  <si>
    <t>５</t>
  </si>
  <si>
    <t>６</t>
  </si>
  <si>
    <t>７</t>
  </si>
  <si>
    <t>８</t>
  </si>
  <si>
    <t>１次リーグ</t>
  </si>
  <si>
    <t>９</t>
  </si>
  <si>
    <t>１０</t>
  </si>
  <si>
    <t>１１</t>
  </si>
  <si>
    <t>１２</t>
  </si>
  <si>
    <t>１３</t>
  </si>
  <si>
    <t>１４</t>
  </si>
  <si>
    <t>１５</t>
  </si>
  <si>
    <t>１７</t>
  </si>
  <si>
    <t>２４</t>
  </si>
  <si>
    <t>１９</t>
  </si>
  <si>
    <t>３次リーグ</t>
  </si>
  <si>
    <t>３Ａ</t>
  </si>
  <si>
    <t>３B</t>
  </si>
  <si>
    <t>３C</t>
  </si>
  <si>
    <t>３Ｄ</t>
  </si>
  <si>
    <t>３E</t>
  </si>
  <si>
    <t>３F</t>
  </si>
  <si>
    <t>３G</t>
  </si>
  <si>
    <t>３H</t>
  </si>
  <si>
    <t>４Ａ</t>
  </si>
  <si>
    <t>４B</t>
  </si>
  <si>
    <t>４C</t>
  </si>
  <si>
    <t>４Ｄ</t>
  </si>
  <si>
    <t>４E</t>
  </si>
  <si>
    <t>４F</t>
  </si>
  <si>
    <t>４G</t>
  </si>
  <si>
    <t>４H</t>
  </si>
  <si>
    <t>４次リーグ</t>
  </si>
  <si>
    <t>２月　　日～　　日</t>
  </si>
  <si>
    <t>１８</t>
  </si>
  <si>
    <t>２０</t>
  </si>
  <si>
    <t>２８</t>
  </si>
  <si>
    <t>勝</t>
  </si>
  <si>
    <t>負</t>
  </si>
  <si>
    <t>分</t>
  </si>
  <si>
    <t>得点</t>
  </si>
  <si>
    <t>失点</t>
  </si>
  <si>
    <t>勝点</t>
  </si>
  <si>
    <t>得失差</t>
  </si>
  <si>
    <t>順位</t>
  </si>
  <si>
    <t>－</t>
  </si>
  <si>
    <t>２Ａ１位</t>
  </si>
  <si>
    <t>４Ｆ２位</t>
  </si>
  <si>
    <t>４Ｃ１位</t>
  </si>
  <si>
    <t>４Ｇ１位</t>
  </si>
  <si>
    <t>４Ｂ２位</t>
  </si>
  <si>
    <t>４Ｅ１位</t>
  </si>
  <si>
    <t>４Ｄ２位</t>
  </si>
  <si>
    <t>４Ｈ２位</t>
  </si>
  <si>
    <t>４Ａ１位</t>
  </si>
  <si>
    <t>４Ａ２位</t>
  </si>
  <si>
    <t>４Ｈ１位</t>
  </si>
  <si>
    <t>４Ｄ１位</t>
  </si>
  <si>
    <t>４Ｅ２位</t>
  </si>
  <si>
    <t>４Ｂ１位</t>
  </si>
  <si>
    <t>４Ｇ２位</t>
  </si>
  <si>
    <t>４Ｃ２位</t>
  </si>
  <si>
    <t>４Ｆ１位</t>
  </si>
  <si>
    <t>３Ｃ</t>
  </si>
  <si>
    <t>３Ｄ</t>
  </si>
  <si>
    <t>３Ｇ</t>
  </si>
  <si>
    <t>対戦カード</t>
  </si>
  <si>
    <t>（決勝トーナメント）</t>
  </si>
  <si>
    <t>日   程</t>
  </si>
  <si>
    <t>会   場</t>
  </si>
  <si>
    <t>時   間</t>
  </si>
  <si>
    <t>１回戦</t>
  </si>
  <si>
    <t>ｖｓ</t>
  </si>
  <si>
    <t>準決勝</t>
  </si>
  <si>
    <t>決勝</t>
  </si>
  <si>
    <t>（４次リーグ）</t>
  </si>
  <si>
    <t>２回戦</t>
  </si>
  <si>
    <t>３決</t>
  </si>
  <si>
    <t>①</t>
  </si>
  <si>
    <t>②</t>
  </si>
  <si>
    <t>③</t>
  </si>
  <si>
    <t>④</t>
  </si>
  <si>
    <t>３回戦</t>
  </si>
  <si>
    <t>⑤</t>
  </si>
  <si>
    <t>⑥</t>
  </si>
  <si>
    <t>⑨</t>
  </si>
  <si>
    <t>⑩</t>
  </si>
  <si>
    <t>２３</t>
  </si>
  <si>
    <t>⑦</t>
  </si>
  <si>
    <t>⑧</t>
  </si>
  <si>
    <t>⑪</t>
  </si>
  <si>
    <t>⑫</t>
  </si>
  <si>
    <t>１３位決定戦</t>
  </si>
  <si>
    <t>１５位決定戦</t>
  </si>
  <si>
    <t>１７位決定戦</t>
  </si>
  <si>
    <t>１９位決定戦</t>
  </si>
  <si>
    <t>５位決定戦</t>
  </si>
  <si>
    <t>７位決定戦</t>
  </si>
  <si>
    <t>９位決定戦</t>
  </si>
  <si>
    <t>１回戦敗者</t>
  </si>
  <si>
    <t>２回戦敗者</t>
  </si>
  <si>
    <t>３回戦敗者</t>
  </si>
  <si>
    <t>幹事チーム</t>
  </si>
  <si>
    <t>１１位決定戦</t>
  </si>
  <si>
    <t>２Ｂ２位</t>
  </si>
  <si>
    <t>２Ａ２位</t>
  </si>
  <si>
    <t>２Ｂ１位</t>
  </si>
  <si>
    <t>－</t>
  </si>
  <si>
    <t>４Ｂ</t>
  </si>
  <si>
    <t>３１</t>
  </si>
  <si>
    <t>３２</t>
  </si>
  <si>
    <t>２９</t>
  </si>
  <si>
    <t>町田ＪＦＣ</t>
  </si>
  <si>
    <t>府ロク</t>
  </si>
  <si>
    <t>ＦＲＩＥＮＤＬＹ</t>
  </si>
  <si>
    <t>杉並ＦＣ</t>
  </si>
  <si>
    <t>調布ＦＣ</t>
  </si>
  <si>
    <t>練馬ＦＣ</t>
  </si>
  <si>
    <t>ソレイユ</t>
  </si>
  <si>
    <r>
      <t>上位１・２位は、４</t>
    </r>
    <r>
      <rPr>
        <u val="single"/>
        <sz val="9"/>
        <rFont val="ＭＳ Ｐ明朝"/>
        <family val="1"/>
      </rPr>
      <t>次</t>
    </r>
    <r>
      <rPr>
        <sz val="9"/>
        <rFont val="ＭＳ Ｐ明朝"/>
        <family val="1"/>
      </rPr>
      <t>へ</t>
    </r>
  </si>
  <si>
    <t>平成２２年度　第１８回　東京都クラブユースＵ－１４選手権大会</t>
  </si>
  <si>
    <t>平成２２年度　第１８回　東京都クラブユースサッカー（Ｕ－１４）選手権大会</t>
  </si>
  <si>
    <t>平成２２年度　東京都クラブユースＵ－１４選手権大会</t>
  </si>
  <si>
    <t>東京八王子</t>
  </si>
  <si>
    <t>１Ｃ</t>
  </si>
  <si>
    <t>各組１・２・３位が２次　３７～１次　リーグへ進出</t>
  </si>
  <si>
    <r>
      <t>上位１・２位は、決勝トーナメントへ。下位３・４位は４</t>
    </r>
    <r>
      <rPr>
        <u val="single"/>
        <sz val="9"/>
        <rFont val="ＭＳ Ｐ明朝"/>
        <family val="1"/>
      </rPr>
      <t>次</t>
    </r>
    <r>
      <rPr>
        <sz val="9"/>
        <rFont val="ＭＳ Ｐ明朝"/>
        <family val="1"/>
      </rPr>
      <t>リーグへ</t>
    </r>
  </si>
  <si>
    <r>
      <t>上位１・２・３位は、４</t>
    </r>
    <r>
      <rPr>
        <u val="single"/>
        <sz val="9"/>
        <rFont val="ＭＳ Ｐ明朝"/>
        <family val="1"/>
      </rPr>
      <t>次</t>
    </r>
    <r>
      <rPr>
        <sz val="9"/>
        <rFont val="ＭＳ Ｐ明朝"/>
        <family val="1"/>
      </rPr>
      <t>へ。４・５位は３</t>
    </r>
    <r>
      <rPr>
        <u val="single"/>
        <sz val="9"/>
        <rFont val="ＭＳ Ｐ明朝"/>
        <family val="1"/>
      </rPr>
      <t>次</t>
    </r>
    <r>
      <rPr>
        <sz val="9"/>
        <rFont val="ＭＳ Ｐ明朝"/>
        <family val="1"/>
      </rPr>
      <t>へ</t>
    </r>
  </si>
  <si>
    <t>２Ｇ</t>
  </si>
  <si>
    <r>
      <t>上位１・２位は、４</t>
    </r>
    <r>
      <rPr>
        <u val="single"/>
        <sz val="9"/>
        <rFont val="ＭＳ Ｐ明朝"/>
        <family val="1"/>
      </rPr>
      <t>次</t>
    </r>
    <r>
      <rPr>
        <sz val="9"/>
        <rFont val="ＭＳ Ｐ明朝"/>
        <family val="1"/>
      </rPr>
      <t>へ。３・４位以下は３</t>
    </r>
    <r>
      <rPr>
        <u val="single"/>
        <sz val="9"/>
        <rFont val="ＭＳ Ｐ明朝"/>
        <family val="1"/>
      </rPr>
      <t>次</t>
    </r>
    <r>
      <rPr>
        <sz val="9"/>
        <rFont val="ＭＳ Ｐ明朝"/>
        <family val="1"/>
      </rPr>
      <t>リーグへ。</t>
    </r>
  </si>
  <si>
    <t>３７～１次リーグ</t>
  </si>
  <si>
    <t>２Ｐ</t>
  </si>
  <si>
    <t>２Ｑ</t>
  </si>
  <si>
    <t>８リーグの３位</t>
  </si>
  <si>
    <t>８リーグの４位</t>
  </si>
  <si>
    <t>３６リーグの２位</t>
  </si>
  <si>
    <t>３６リーグの１位</t>
  </si>
  <si>
    <t>３次リーグの１位</t>
  </si>
  <si>
    <t>３次リーグの２位</t>
  </si>
  <si>
    <t>２０リーグの１位</t>
  </si>
  <si>
    <t>２０リーグの２位</t>
  </si>
  <si>
    <t>２０リーグの３位</t>
  </si>
  <si>
    <t>２Ｎ</t>
  </si>
  <si>
    <t>４７</t>
  </si>
  <si>
    <t>カリオカＦＣ</t>
  </si>
  <si>
    <t>田口ＦＡ</t>
  </si>
  <si>
    <t>アローレはちきた</t>
  </si>
  <si>
    <t>ＩＮＡＣ多摩川</t>
  </si>
  <si>
    <t>西多摩ＳＳＳ</t>
  </si>
  <si>
    <t>東京ベイ</t>
  </si>
  <si>
    <t>両国ＦＣ</t>
  </si>
  <si>
    <t>本南ＦＣ</t>
  </si>
  <si>
    <t>帝京ＦＣ</t>
  </si>
  <si>
    <t>青梅ＦＣ</t>
  </si>
  <si>
    <t>スポルティング品川</t>
  </si>
  <si>
    <t>ＦＣ東京深川</t>
  </si>
  <si>
    <t>横河武蔵野ＦＣ</t>
  </si>
  <si>
    <t>Ｆｏｒｚａ０２</t>
  </si>
  <si>
    <t>三菱養和巣鴨</t>
  </si>
  <si>
    <t>東京ｳﾞｪﾙﾃﾞｨ</t>
  </si>
  <si>
    <t>ＦＣ多摩</t>
  </si>
  <si>
    <t>ＦＣ東京むさし</t>
  </si>
  <si>
    <t>東京・久留米</t>
  </si>
  <si>
    <t>ＦＣ町田ゼルビア</t>
  </si>
  <si>
    <t>三菱養和調布</t>
  </si>
  <si>
    <t>ＡＺ８６東京青梅</t>
  </si>
  <si>
    <t>ＦＣ駒沢</t>
  </si>
  <si>
    <t>ＦＣ府中</t>
  </si>
  <si>
    <t>ＰＯＭＢＡ立川</t>
  </si>
  <si>
    <t>ＦＣ杉野</t>
  </si>
  <si>
    <t>東京チャンプ</t>
  </si>
  <si>
    <t>あきる野ＦＣ</t>
  </si>
  <si>
    <t>石神井マメックス</t>
  </si>
  <si>
    <t>ＫＳＣウエルネス</t>
  </si>
  <si>
    <t>九曜ＦＣ</t>
  </si>
  <si>
    <t>大森ＦＣ</t>
  </si>
  <si>
    <t>三鷹ＦＡ</t>
  </si>
  <si>
    <t>ヴェルディ調布</t>
  </si>
  <si>
    <t>ＨＩＢＡＲＩ</t>
  </si>
  <si>
    <t>杉並アヤックス</t>
  </si>
  <si>
    <t>コンフィアール町田</t>
  </si>
  <si>
    <t>世田谷ＦＣ</t>
  </si>
  <si>
    <t>レッドスター</t>
  </si>
  <si>
    <t>町田相原</t>
  </si>
  <si>
    <t>大宮ソシオ</t>
  </si>
  <si>
    <t>バリオーレ日の出</t>
  </si>
  <si>
    <t>Branco八王子</t>
  </si>
  <si>
    <t>ＡＲＴＥ八王子</t>
  </si>
  <si>
    <t>プロメテウス</t>
  </si>
  <si>
    <t>ＦＣ渋谷</t>
  </si>
  <si>
    <t>緑山ＳＣ</t>
  </si>
  <si>
    <t>ＦＣ目黒</t>
  </si>
  <si>
    <t>東京小山</t>
  </si>
  <si>
    <t>ＦＣ台東</t>
  </si>
  <si>
    <t>Ｎ．Ｏ．Ｂ</t>
  </si>
  <si>
    <t>横河武蔵野</t>
  </si>
  <si>
    <t>東京ウエスト</t>
  </si>
  <si>
    <t>Ｂｒａｎｃｏ八王子</t>
  </si>
  <si>
    <t>アローレはちきた</t>
  </si>
  <si>
    <t>１Ｂ</t>
  </si>
  <si>
    <t>ＬＡＲＧＯ</t>
  </si>
  <si>
    <t>ソレイユ</t>
  </si>
  <si>
    <t>クレセル</t>
  </si>
  <si>
    <t>Ｆｏｒｚａ０２</t>
  </si>
  <si>
    <t>２Ｂ</t>
  </si>
  <si>
    <t>ジェファ</t>
  </si>
  <si>
    <t>ＧＩＵＳＴＩ</t>
  </si>
  <si>
    <t>－</t>
  </si>
  <si>
    <t>２Ｄ</t>
  </si>
  <si>
    <t>トッカーノ</t>
  </si>
  <si>
    <t>トリプレッタ</t>
  </si>
  <si>
    <t>－</t>
  </si>
  <si>
    <t>２Ｅ</t>
  </si>
  <si>
    <t>クリアージュ</t>
  </si>
  <si>
    <t>２Ｆ</t>
  </si>
  <si>
    <t>ＣＹＤ</t>
  </si>
  <si>
    <t>リオＦＣ</t>
  </si>
  <si>
    <t>２Ｊ</t>
  </si>
  <si>
    <t>ＦＣ　ＧＯＮＡ</t>
  </si>
  <si>
    <t>ＨＩＢＡＲＩ</t>
  </si>
  <si>
    <t>ＧＬＯＲＩＡ</t>
  </si>
  <si>
    <t>ＶＩＧＯＲＥ</t>
  </si>
  <si>
    <t>すみだ</t>
  </si>
  <si>
    <t>２Ｌ</t>
  </si>
  <si>
    <t>ベイエリア</t>
  </si>
  <si>
    <t>－</t>
  </si>
  <si>
    <t>ＰＥＬＡＤＡ</t>
  </si>
  <si>
    <t>－</t>
  </si>
  <si>
    <t>２Ｏ</t>
  </si>
  <si>
    <t>ＦＣ　ＶＩＤＡ</t>
  </si>
  <si>
    <t>ＳＫ－オンゼ</t>
  </si>
  <si>
    <t>１Ａ</t>
  </si>
  <si>
    <t>ソルコリーナ</t>
  </si>
  <si>
    <t>Ｔ．Ｃ．Ｕ</t>
  </si>
  <si>
    <t>カリオカＦＣ</t>
  </si>
  <si>
    <t>２Ｉ</t>
  </si>
  <si>
    <t>Ｉ．Ｐ．Ｄ</t>
  </si>
  <si>
    <t>スポルディング品川</t>
  </si>
  <si>
    <t>サルヴァトーレ</t>
  </si>
  <si>
    <t>－</t>
  </si>
  <si>
    <t>２Ｋ</t>
  </si>
  <si>
    <t>ソレイユ</t>
  </si>
  <si>
    <t>スポルディング品川</t>
  </si>
  <si>
    <t>１Ｂ</t>
  </si>
  <si>
    <t>１Ｃ</t>
  </si>
  <si>
    <t>１</t>
  </si>
  <si>
    <t>ソルコリーナ</t>
  </si>
  <si>
    <t>７</t>
  </si>
  <si>
    <t>１３</t>
  </si>
  <si>
    <t>ＮＯＢ</t>
  </si>
  <si>
    <t>２</t>
  </si>
  <si>
    <t>ＴＣＵ</t>
  </si>
  <si>
    <t>８</t>
  </si>
  <si>
    <t>１４</t>
  </si>
  <si>
    <t>１６</t>
  </si>
  <si>
    <t>２Ｂ</t>
  </si>
  <si>
    <t>８リーグ</t>
  </si>
  <si>
    <t>５</t>
  </si>
  <si>
    <t>ジェファ</t>
  </si>
  <si>
    <t>２</t>
  </si>
  <si>
    <t>６</t>
  </si>
  <si>
    <t>２Ｄ</t>
  </si>
  <si>
    <t>９～２０リーグ</t>
  </si>
  <si>
    <t>ＪＡＣＰＡ</t>
  </si>
  <si>
    <t>６</t>
  </si>
  <si>
    <t>８</t>
  </si>
  <si>
    <t>４</t>
  </si>
  <si>
    <t>９</t>
  </si>
  <si>
    <t>５</t>
  </si>
  <si>
    <t>ＧＩＵＳＴＩ</t>
  </si>
  <si>
    <t>１０</t>
  </si>
  <si>
    <t>２１～３６リーグ</t>
  </si>
  <si>
    <t>２F</t>
  </si>
  <si>
    <t>２Ｇ</t>
  </si>
  <si>
    <t>クリアージュ</t>
  </si>
  <si>
    <t>５</t>
  </si>
  <si>
    <t>ＣＹＤ</t>
  </si>
  <si>
    <t>９</t>
  </si>
  <si>
    <t>６</t>
  </si>
  <si>
    <t>リオ</t>
  </si>
  <si>
    <t>１０</t>
  </si>
  <si>
    <t>Ｃｏｎｓｏｒte</t>
  </si>
  <si>
    <t>３</t>
  </si>
  <si>
    <t>７</t>
  </si>
  <si>
    <t>１１</t>
  </si>
  <si>
    <t>４</t>
  </si>
  <si>
    <t>８</t>
  </si>
  <si>
    <t>２I</t>
  </si>
  <si>
    <t>２J</t>
  </si>
  <si>
    <t>２Ｋ</t>
  </si>
  <si>
    <t>ナサロット</t>
  </si>
  <si>
    <t>ＦＲＩＥＮＤＬＹ</t>
  </si>
  <si>
    <t>１１</t>
  </si>
  <si>
    <t>FC GONA</t>
  </si>
  <si>
    <t>１６</t>
  </si>
  <si>
    <t>２</t>
  </si>
  <si>
    <t>１８</t>
  </si>
  <si>
    <t>ＧＬＯＲＩＡ</t>
  </si>
  <si>
    <t>４</t>
  </si>
  <si>
    <t>ＫＳＣウエルネス</t>
  </si>
  <si>
    <t>９</t>
  </si>
  <si>
    <t>Ｉ.Ｐ.Ｄ</t>
  </si>
  <si>
    <t>１５</t>
  </si>
  <si>
    <t>サルヴァトーレ</t>
  </si>
  <si>
    <t>２０</t>
  </si>
  <si>
    <t>２L</t>
  </si>
  <si>
    <t>２M</t>
  </si>
  <si>
    <t>２N</t>
  </si>
  <si>
    <t>２O</t>
  </si>
  <si>
    <t>２１</t>
  </si>
  <si>
    <t>２６</t>
  </si>
  <si>
    <t>インテリオール</t>
  </si>
  <si>
    <t>３１</t>
  </si>
  <si>
    <t>３６</t>
  </si>
  <si>
    <t>２２</t>
  </si>
  <si>
    <t>２７</t>
  </si>
  <si>
    <t>ルキノ</t>
  </si>
  <si>
    <t>３２</t>
  </si>
  <si>
    <t>３７</t>
  </si>
  <si>
    <t>ＶＩＤＡ</t>
  </si>
  <si>
    <t>２３</t>
  </si>
  <si>
    <t>２８</t>
  </si>
  <si>
    <t>Ｔｏｒｅｒｏｓ</t>
  </si>
  <si>
    <t>３３</t>
  </si>
  <si>
    <t>３８</t>
  </si>
  <si>
    <t>２４</t>
  </si>
  <si>
    <t>２９</t>
  </si>
  <si>
    <t>ウエスト</t>
  </si>
  <si>
    <t>３４</t>
  </si>
  <si>
    <t>３９</t>
  </si>
  <si>
    <t>２５</t>
  </si>
  <si>
    <t>ベイエリア</t>
  </si>
  <si>
    <t>３０</t>
  </si>
  <si>
    <t>レッドスター</t>
  </si>
  <si>
    <t>３５</t>
  </si>
  <si>
    <t>ＰＥＬＡＤＡ</t>
  </si>
  <si>
    <t>４０</t>
  </si>
  <si>
    <t>２Ｑ</t>
  </si>
  <si>
    <t>４１</t>
  </si>
  <si>
    <t>プロメテウス</t>
  </si>
  <si>
    <t>４５</t>
  </si>
  <si>
    <t>４２</t>
  </si>
  <si>
    <t>４６</t>
  </si>
  <si>
    <t>４３</t>
  </si>
  <si>
    <t>４４</t>
  </si>
  <si>
    <t>アローレはちきた</t>
  </si>
  <si>
    <t>４８</t>
  </si>
  <si>
    <r>
      <t>上位１・２・３位は、３</t>
    </r>
    <r>
      <rPr>
        <b/>
        <u val="single"/>
        <sz val="9"/>
        <color indexed="10"/>
        <rFont val="ＭＳ Ｐ明朝"/>
        <family val="1"/>
      </rPr>
      <t>次</t>
    </r>
    <r>
      <rPr>
        <b/>
        <sz val="9"/>
        <color indexed="10"/>
        <rFont val="ＭＳ Ｐ明朝"/>
        <family val="1"/>
      </rPr>
      <t>へ</t>
    </r>
  </si>
  <si>
    <t>７</t>
  </si>
  <si>
    <t>１１</t>
  </si>
  <si>
    <t>１５</t>
  </si>
  <si>
    <t>４</t>
  </si>
  <si>
    <t>８</t>
  </si>
  <si>
    <t>１２</t>
  </si>
  <si>
    <t>１６</t>
  </si>
  <si>
    <t>１７</t>
  </si>
  <si>
    <t>２３</t>
  </si>
  <si>
    <t>２７</t>
  </si>
  <si>
    <t>３１</t>
  </si>
  <si>
    <t>２０</t>
  </si>
  <si>
    <t>２４</t>
  </si>
  <si>
    <t>２８</t>
  </si>
  <si>
    <t>３２</t>
  </si>
  <si>
    <t>※ベイエリア大会参加辞退</t>
  </si>
  <si>
    <t>－</t>
  </si>
  <si>
    <t>２Ｍ</t>
  </si>
  <si>
    <t>インテリオール</t>
  </si>
  <si>
    <t>ルキノ</t>
  </si>
  <si>
    <t>Ｔｏｒｅｒｏｓ</t>
  </si>
  <si>
    <t>２Ａ</t>
  </si>
  <si>
    <t>２Ｃ</t>
  </si>
  <si>
    <t>ＪＡＣＰＡ</t>
  </si>
  <si>
    <t>Ｃｏｎｓｏｒｔｅ</t>
  </si>
  <si>
    <t>２Ｈ</t>
  </si>
  <si>
    <t>ナサロット</t>
  </si>
  <si>
    <t>クレセル</t>
  </si>
  <si>
    <t>３７</t>
  </si>
  <si>
    <t>３３</t>
  </si>
  <si>
    <t>３８</t>
  </si>
  <si>
    <t>３４</t>
  </si>
  <si>
    <t>FC駒沢</t>
  </si>
  <si>
    <t>三鷹FA</t>
  </si>
  <si>
    <t>HIBARI</t>
  </si>
  <si>
    <t>大森FC</t>
  </si>
  <si>
    <t>SK-オンぜ</t>
  </si>
  <si>
    <t>FC台東</t>
  </si>
  <si>
    <t>緑山SC</t>
  </si>
  <si>
    <t>両国FC</t>
  </si>
  <si>
    <t>POMBA立川</t>
  </si>
  <si>
    <t>あきる野FC</t>
  </si>
  <si>
    <t>杉並FC</t>
  </si>
  <si>
    <t>帝京FC</t>
  </si>
  <si>
    <t>CYD</t>
  </si>
  <si>
    <t>練馬FC</t>
  </si>
  <si>
    <t>VIDA</t>
  </si>
  <si>
    <t>FC渋谷</t>
  </si>
  <si>
    <t>FC目黒</t>
  </si>
  <si>
    <t>１Ａ</t>
  </si>
  <si>
    <t>２A</t>
  </si>
  <si>
    <t>８リーグ</t>
  </si>
  <si>
    <t>４</t>
  </si>
  <si>
    <t>８</t>
  </si>
  <si>
    <t>９～２０リーグ</t>
  </si>
  <si>
    <t>２</t>
  </si>
  <si>
    <t>トッカーノ</t>
  </si>
  <si>
    <t>３</t>
  </si>
  <si>
    <t>２E</t>
  </si>
  <si>
    <t>２１～３６リーグ</t>
  </si>
  <si>
    <t>２</t>
  </si>
  <si>
    <t>２H</t>
  </si>
  <si>
    <t>１９</t>
  </si>
  <si>
    <t>ＶＩＧＯＲＥ</t>
  </si>
  <si>
    <t>５</t>
  </si>
  <si>
    <t>６</t>
  </si>
  <si>
    <t>トリプレッタ</t>
  </si>
  <si>
    <t>１１</t>
  </si>
  <si>
    <t>JACPA</t>
  </si>
  <si>
    <t>１６</t>
  </si>
  <si>
    <t>7</t>
  </si>
  <si>
    <t>１２</t>
  </si>
  <si>
    <t>１７</t>
  </si>
  <si>
    <t>GONA</t>
  </si>
  <si>
    <t>KSCウエルネス</t>
  </si>
  <si>
    <t>９</t>
  </si>
  <si>
    <t>３６</t>
  </si>
  <si>
    <t>２２</t>
  </si>
  <si>
    <t>FRIENDLY</t>
  </si>
  <si>
    <t>２７</t>
  </si>
  <si>
    <t>３９</t>
  </si>
  <si>
    <t>２５</t>
  </si>
  <si>
    <t>サルヴァトーレ</t>
  </si>
  <si>
    <t>３０</t>
  </si>
  <si>
    <t>VIGORE</t>
  </si>
  <si>
    <t>３５</t>
  </si>
  <si>
    <t>５</t>
  </si>
  <si>
    <t>９</t>
  </si>
  <si>
    <t>３</t>
  </si>
  <si>
    <t>６</t>
  </si>
  <si>
    <t>１０</t>
  </si>
  <si>
    <t>１４</t>
  </si>
  <si>
    <t>２１</t>
  </si>
  <si>
    <t>２５</t>
  </si>
  <si>
    <t>２９</t>
  </si>
  <si>
    <t>１８</t>
  </si>
  <si>
    <t>２２</t>
  </si>
  <si>
    <t>２６</t>
  </si>
  <si>
    <t>３０</t>
  </si>
  <si>
    <t>１９</t>
  </si>
  <si>
    <t>インテリオール</t>
  </si>
  <si>
    <t>３Ｂ</t>
  </si>
  <si>
    <t>トリプレッタ</t>
  </si>
  <si>
    <t>プロメテウス</t>
  </si>
  <si>
    <t>３Ｅ</t>
  </si>
  <si>
    <t>３Ｆ</t>
  </si>
  <si>
    <t>３Ｈ</t>
  </si>
  <si>
    <t>ＪＡＣＰＡ</t>
  </si>
  <si>
    <t>ＦＣ　ＶＩＤＡ</t>
  </si>
  <si>
    <t>ＶＩＧＯＲＥ</t>
  </si>
  <si>
    <t>ＫＳＣウエルネス</t>
  </si>
  <si>
    <t>ＦＲＩＥＮＤＬＹ</t>
  </si>
  <si>
    <t>３Ａ</t>
  </si>
  <si>
    <t>ＣＹＤ</t>
  </si>
  <si>
    <t>クリアージュ</t>
  </si>
  <si>
    <t>ＧＯＮＡ</t>
  </si>
  <si>
    <t>４Ｃ</t>
  </si>
  <si>
    <t>４Ｄ</t>
  </si>
  <si>
    <t>４Ｅ</t>
  </si>
  <si>
    <t>インテリール</t>
  </si>
  <si>
    <t>４Ｇ</t>
  </si>
  <si>
    <t>ＫＳＣウエルネス</t>
  </si>
  <si>
    <t>４Ｈ</t>
  </si>
  <si>
    <t>トッカーノ</t>
  </si>
  <si>
    <t>トリプレッタ</t>
  </si>
  <si>
    <t>ＧＩＵＳＴI</t>
  </si>
  <si>
    <t>トッカーノ</t>
  </si>
  <si>
    <t>４Ａ</t>
  </si>
  <si>
    <t>ジェファ</t>
  </si>
  <si>
    <t>リオＦＣ</t>
  </si>
  <si>
    <t>ＦRＩＥＮＤＬＹ</t>
  </si>
  <si>
    <t>トリプレッタ</t>
  </si>
  <si>
    <t>４Ｆ</t>
  </si>
  <si>
    <t>ＧＩＵＳＴI</t>
  </si>
  <si>
    <t>Consorte</t>
  </si>
  <si>
    <t>清瀬内山【ｺﾝｿﾙﾃ】</t>
  </si>
  <si>
    <t>清瀬内山【帝京】</t>
  </si>
  <si>
    <t>東京ガス深川</t>
  </si>
  <si>
    <t>ＡＺ’８６東京青梅</t>
  </si>
  <si>
    <t>学芸大付属中</t>
  </si>
  <si>
    <t>FC多摩</t>
  </si>
  <si>
    <t>横河電機</t>
  </si>
  <si>
    <t>東京ヴェルディ</t>
  </si>
  <si>
    <t>養和巣鴨</t>
  </si>
  <si>
    <t>駒沢第二</t>
  </si>
  <si>
    <t>西が丘サッカー場</t>
  </si>
  <si>
    <t>三菱養和調布</t>
  </si>
  <si>
    <t>AZ86東京青梅</t>
  </si>
  <si>
    <t>FC府中</t>
  </si>
  <si>
    <t>スポルティング</t>
  </si>
  <si>
    <t>大井第二</t>
  </si>
  <si>
    <t>FC杉野</t>
  </si>
  <si>
    <t>養和調布</t>
  </si>
  <si>
    <t>FC東京深川</t>
  </si>
  <si>
    <t>GIUSTI</t>
  </si>
  <si>
    <t>駒沢第二</t>
  </si>
  <si>
    <t>ジェファ</t>
  </si>
  <si>
    <t>９</t>
  </si>
  <si>
    <t>３</t>
  </si>
  <si>
    <t>リオ</t>
  </si>
  <si>
    <t>６</t>
  </si>
  <si>
    <t>クリアージュ</t>
  </si>
  <si>
    <t>１０</t>
  </si>
  <si>
    <t>１４</t>
  </si>
  <si>
    <t>フレンドリー</t>
  </si>
  <si>
    <t>ＧＯＮＡ</t>
  </si>
  <si>
    <t>１６</t>
  </si>
  <si>
    <t>２１</t>
  </si>
  <si>
    <t>ＧＩＵＳＴI</t>
  </si>
  <si>
    <t>２５</t>
  </si>
  <si>
    <t>２９</t>
  </si>
  <si>
    <t>１８</t>
  </si>
  <si>
    <t>２２</t>
  </si>
  <si>
    <t>Ｃｏｎｓｏｒｔｅ</t>
  </si>
  <si>
    <t>２６</t>
  </si>
  <si>
    <t>３０</t>
  </si>
  <si>
    <t>トッカーノ</t>
  </si>
  <si>
    <t>１９</t>
  </si>
  <si>
    <t>インテリオール</t>
  </si>
  <si>
    <t>２３</t>
  </si>
  <si>
    <t>２４</t>
  </si>
  <si>
    <t>３２</t>
  </si>
  <si>
    <t>Ｃｏｎｓｏｒｔｅ</t>
  </si>
  <si>
    <t>ｖｓ</t>
  </si>
  <si>
    <t>１</t>
  </si>
  <si>
    <t>ジェファ</t>
  </si>
  <si>
    <t>トッカーノ</t>
  </si>
  <si>
    <t>ｖｓ</t>
  </si>
  <si>
    <t>トリプレッタ</t>
  </si>
  <si>
    <t>ＧＩＵＳＴＩ</t>
  </si>
  <si>
    <t>0(4</t>
  </si>
  <si>
    <t>PK</t>
  </si>
  <si>
    <t>3)0</t>
  </si>
  <si>
    <t>クリアージュ</t>
  </si>
  <si>
    <t>ｖｓ</t>
  </si>
  <si>
    <t>２</t>
  </si>
  <si>
    <t>ｖｓ</t>
  </si>
  <si>
    <t>0</t>
  </si>
  <si>
    <t>ＧＩＵＳＴＩ</t>
  </si>
  <si>
    <t>ジェファ</t>
  </si>
  <si>
    <t>ｖｓ</t>
  </si>
  <si>
    <t>0</t>
  </si>
  <si>
    <t>ＦＯＲＺＡ’０２</t>
  </si>
  <si>
    <t>ｖｓ</t>
  </si>
  <si>
    <t>ジェファ</t>
  </si>
  <si>
    <t>ヴェルディ</t>
  </si>
  <si>
    <t>ヴェルディ</t>
  </si>
  <si>
    <t>ｖｓ</t>
  </si>
  <si>
    <t>ｖｓ</t>
  </si>
  <si>
    <t>GIUSTI</t>
  </si>
  <si>
    <t>Consorte</t>
  </si>
  <si>
    <t>0</t>
  </si>
  <si>
    <t>クリアージュ</t>
  </si>
  <si>
    <t>２</t>
  </si>
  <si>
    <t>1(3P</t>
  </si>
  <si>
    <t>ｖｓ</t>
  </si>
  <si>
    <t>K1)1</t>
  </si>
  <si>
    <t>FRIENDLY</t>
  </si>
  <si>
    <t>1</t>
  </si>
  <si>
    <t>Consorte</t>
  </si>
  <si>
    <t>ｖｓ</t>
  </si>
  <si>
    <t>クリアージュ</t>
  </si>
  <si>
    <t>FRIENDLY</t>
  </si>
  <si>
    <t>トッカーノ</t>
  </si>
  <si>
    <t>0</t>
  </si>
  <si>
    <t>Consorte</t>
  </si>
  <si>
    <t>1</t>
  </si>
  <si>
    <t>１</t>
  </si>
  <si>
    <t>３</t>
  </si>
  <si>
    <t>０</t>
  </si>
  <si>
    <t>クリアージュ</t>
  </si>
  <si>
    <t>トリプレッタ</t>
  </si>
  <si>
    <t>トッカーノ</t>
  </si>
  <si>
    <t>FRIENDLY</t>
  </si>
  <si>
    <t>ジェファ</t>
  </si>
  <si>
    <t>２</t>
  </si>
  <si>
    <t>FC東京むさし</t>
  </si>
  <si>
    <t>０（１</t>
  </si>
  <si>
    <t>０）０</t>
  </si>
  <si>
    <t>４</t>
  </si>
  <si>
    <t>３</t>
  </si>
  <si>
    <t>１</t>
  </si>
  <si>
    <t>2</t>
  </si>
  <si>
    <t>Ｆorza’02</t>
  </si>
  <si>
    <t>ジェファ</t>
  </si>
  <si>
    <t>ＦＯＲＺＡ’０２</t>
  </si>
  <si>
    <t>三菱養和巣鴨</t>
  </si>
  <si>
    <t>AZ86東京青梅</t>
  </si>
  <si>
    <t>FC府中</t>
  </si>
  <si>
    <t>２</t>
  </si>
  <si>
    <t>３（０</t>
  </si>
  <si>
    <t>１）３</t>
  </si>
  <si>
    <t>４</t>
  </si>
  <si>
    <t>0</t>
  </si>
  <si>
    <t>西ヶ丘サッカー場</t>
  </si>
  <si>
    <t>5</t>
  </si>
  <si>
    <t>3</t>
  </si>
  <si>
    <t>2</t>
  </si>
  <si>
    <t>3</t>
  </si>
  <si>
    <t>0</t>
  </si>
  <si>
    <t>２Ａ１</t>
  </si>
  <si>
    <t>４Ｆ２</t>
  </si>
  <si>
    <t>４Ｃ１</t>
  </si>
  <si>
    <t>４Ｇ１</t>
  </si>
  <si>
    <t>４Ｂ２</t>
  </si>
  <si>
    <t>４Ｄ２</t>
  </si>
  <si>
    <t>４Ｈ２</t>
  </si>
  <si>
    <t>４Ａ１</t>
  </si>
  <si>
    <t>２Ｂ２</t>
  </si>
  <si>
    <t>２Ａ２</t>
  </si>
  <si>
    <t>４Ａ２</t>
  </si>
  <si>
    <t>４Ｈ１</t>
  </si>
  <si>
    <t>４Ｄ１</t>
  </si>
  <si>
    <t>４Ｅ２</t>
  </si>
  <si>
    <t>４Ｂ１</t>
  </si>
  <si>
    <t>４Ｇ２</t>
  </si>
  <si>
    <t>４Ｃ２</t>
  </si>
  <si>
    <t>４Ｆ１</t>
  </si>
  <si>
    <t>２Ｂ１</t>
  </si>
  <si>
    <t>Forza02</t>
  </si>
  <si>
    <t>PK</t>
  </si>
  <si>
    <t>2(5</t>
  </si>
  <si>
    <t>6)2</t>
  </si>
  <si>
    <t>コンソ</t>
  </si>
  <si>
    <t>Forza02</t>
  </si>
  <si>
    <t>むさし</t>
  </si>
  <si>
    <t>スポ</t>
  </si>
  <si>
    <t>3(5</t>
  </si>
  <si>
    <t>PK</t>
  </si>
  <si>
    <t>4)3</t>
  </si>
  <si>
    <t>１</t>
  </si>
  <si>
    <t>1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</si>
</sst>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/d;@"/>
    <numFmt numFmtId="178" formatCode="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\-yyyy"/>
    <numFmt numFmtId="184" formatCode="h:mm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u val="single"/>
      <sz val="9"/>
      <name val="ＭＳ Ｐ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2"/>
      <name val="HGPｺﾞｼｯｸM"/>
      <family val="3"/>
    </font>
    <font>
      <sz val="9"/>
      <name val="HGPｺﾞｼｯｸM"/>
      <family val="3"/>
    </font>
    <font>
      <sz val="11"/>
      <name val="HGPｺﾞｼｯｸM"/>
      <family val="3"/>
    </font>
    <font>
      <sz val="10"/>
      <name val="HGPｺﾞｼｯｸM"/>
      <family val="3"/>
    </font>
    <font>
      <b/>
      <sz val="12"/>
      <name val="HGPｺﾞｼｯｸM"/>
      <family val="3"/>
    </font>
    <font>
      <b/>
      <sz val="11"/>
      <name val="HGPｺﾞｼｯｸM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9"/>
      <color indexed="10"/>
      <name val="ＭＳ Ｐ明朝"/>
      <family val="1"/>
    </font>
    <font>
      <b/>
      <sz val="9"/>
      <color indexed="10"/>
      <name val="ＭＳ Ｐ明朝"/>
      <family val="1"/>
    </font>
    <font>
      <b/>
      <sz val="9"/>
      <name val="ＭＳ Ｐゴシック"/>
      <family val="3"/>
    </font>
    <font>
      <sz val="8"/>
      <name val="HGPｺﾞｼｯｸM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</fills>
  <borders count="1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ash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dashDot"/>
      <right style="dashed"/>
      <top>
        <color indexed="63"/>
      </top>
      <bottom>
        <color indexed="63"/>
      </bottom>
    </border>
    <border>
      <left style="dashed"/>
      <right style="dashDot"/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 style="thin"/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 style="dashDot"/>
    </border>
    <border>
      <left style="dotted"/>
      <right>
        <color indexed="63"/>
      </right>
      <top style="dotted"/>
      <bottom style="dashDot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Dot"/>
      <top>
        <color indexed="63"/>
      </top>
      <bottom style="dashed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dashDot"/>
    </border>
    <border>
      <left style="dashed"/>
      <right style="dashDot"/>
      <top style="dashed"/>
      <bottom style="dashDot"/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dashDotDot"/>
      <right>
        <color indexed="63"/>
      </right>
      <top style="dashDot"/>
      <bottom>
        <color indexed="63"/>
      </bottom>
    </border>
    <border>
      <left>
        <color indexed="63"/>
      </left>
      <right style="dashDotDot"/>
      <top style="dashDot"/>
      <bottom>
        <color indexed="63"/>
      </bottom>
    </border>
    <border>
      <left>
        <color indexed="63"/>
      </left>
      <right style="dashDotDot"/>
      <top>
        <color indexed="63"/>
      </top>
      <bottom style="dashDotDot"/>
    </border>
    <border>
      <left style="dotted"/>
      <right style="dashDot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medium"/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dashDot"/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dotted"/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>
        <color indexed="63"/>
      </left>
      <right style="thick">
        <color indexed="10"/>
      </right>
      <top style="dotted"/>
      <bottom style="thick">
        <color indexed="10"/>
      </bottom>
    </border>
    <border>
      <left>
        <color indexed="63"/>
      </left>
      <right style="mediumDashed">
        <color indexed="10"/>
      </right>
      <top style="thin"/>
      <bottom>
        <color indexed="63"/>
      </bottom>
    </border>
    <border>
      <left>
        <color indexed="63"/>
      </left>
      <right style="mediumDashed">
        <color indexed="10"/>
      </right>
      <top>
        <color indexed="63"/>
      </top>
      <bottom>
        <color indexed="63"/>
      </bottom>
    </border>
    <border>
      <left style="dashDot"/>
      <right style="mediumDashed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 style="mediumDashed">
        <color indexed="10"/>
      </right>
      <top style="mediumDashed">
        <color indexed="10"/>
      </top>
      <bottom>
        <color indexed="63"/>
      </bottom>
    </border>
    <border>
      <left>
        <color indexed="63"/>
      </left>
      <right style="mediumDashed">
        <color indexed="10"/>
      </right>
      <top style="dashed"/>
      <bottom>
        <color indexed="63"/>
      </bottom>
    </border>
    <border>
      <left>
        <color indexed="63"/>
      </left>
      <right style="mediumDashed">
        <color indexed="10"/>
      </right>
      <top>
        <color indexed="63"/>
      </top>
      <bottom style="dashed"/>
    </border>
    <border>
      <left style="dashDot"/>
      <right style="mediumDashed">
        <color indexed="10"/>
      </right>
      <top>
        <color indexed="63"/>
      </top>
      <bottom style="mediumDashed">
        <color indexed="10"/>
      </bottom>
    </border>
    <border>
      <left>
        <color indexed="63"/>
      </left>
      <right>
        <color indexed="63"/>
      </right>
      <top>
        <color indexed="63"/>
      </top>
      <bottom style="mediumDashed">
        <color indexed="10"/>
      </bottom>
    </border>
    <border>
      <left>
        <color indexed="63"/>
      </left>
      <right style="mediumDashed">
        <color indexed="10"/>
      </right>
      <top>
        <color indexed="63"/>
      </top>
      <bottom style="mediumDashed">
        <color indexed="10"/>
      </bottom>
    </border>
    <border>
      <left>
        <color indexed="63"/>
      </left>
      <right style="dashDot"/>
      <top>
        <color indexed="63"/>
      </top>
      <bottom style="mediumDashed">
        <color indexed="10"/>
      </bottom>
    </border>
    <border>
      <left>
        <color indexed="63"/>
      </left>
      <right style="mediumDashed">
        <color indexed="10"/>
      </right>
      <top style="dashDot"/>
      <bottom>
        <color indexed="63"/>
      </bottom>
    </border>
    <border>
      <left>
        <color indexed="63"/>
      </left>
      <right>
        <color indexed="63"/>
      </right>
      <top style="mediumDashed">
        <color indexed="10"/>
      </top>
      <bottom style="dashDotDot"/>
    </border>
    <border>
      <left>
        <color indexed="63"/>
      </left>
      <right style="mediumDashed">
        <color indexed="10"/>
      </right>
      <top>
        <color indexed="63"/>
      </top>
      <bottom style="dotted"/>
    </border>
    <border>
      <left>
        <color indexed="63"/>
      </left>
      <right style="thick">
        <color indexed="10"/>
      </right>
      <top style="dashDot"/>
      <bottom>
        <color indexed="63"/>
      </bottom>
    </border>
    <border>
      <left>
        <color indexed="63"/>
      </left>
      <right style="mediumDashed">
        <color indexed="10"/>
      </right>
      <top>
        <color indexed="63"/>
      </top>
      <bottom style="dashDot"/>
    </border>
    <border>
      <left>
        <color indexed="63"/>
      </left>
      <right>
        <color indexed="63"/>
      </right>
      <top style="dotted"/>
      <bottom style="dashDot"/>
    </border>
    <border>
      <left style="mediumDashed">
        <color indexed="10"/>
      </left>
      <right>
        <color indexed="63"/>
      </right>
      <top>
        <color indexed="63"/>
      </top>
      <bottom style="mediumDashed">
        <color indexed="10"/>
      </bottom>
    </border>
    <border>
      <left>
        <color indexed="63"/>
      </left>
      <right style="dashDot"/>
      <top>
        <color indexed="63"/>
      </top>
      <bottom style="thick">
        <color indexed="10"/>
      </bottom>
    </border>
    <border>
      <left style="thick">
        <color indexed="10"/>
      </left>
      <right style="mediumDashed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mediumDashed">
        <color indexed="10"/>
      </right>
      <top>
        <color indexed="63"/>
      </top>
      <bottom style="thin"/>
    </border>
    <border>
      <left>
        <color indexed="63"/>
      </left>
      <right style="mediumDashed">
        <color indexed="10"/>
      </right>
      <top style="dashDot"/>
      <bottom style="thick">
        <color indexed="10"/>
      </bottom>
    </border>
    <border>
      <left>
        <color indexed="63"/>
      </left>
      <right style="mediumDashed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n"/>
      <bottom style="mediumDashed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indexed="10"/>
      </right>
      <top style="mediumDashed">
        <color indexed="10"/>
      </top>
      <bottom>
        <color indexed="63"/>
      </bottom>
    </border>
    <border>
      <left>
        <color indexed="63"/>
      </left>
      <right>
        <color indexed="63"/>
      </right>
      <top style="mediumDashed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Dashed">
        <color indexed="10"/>
      </top>
      <bottom style="thick">
        <color indexed="10"/>
      </bottom>
    </border>
    <border>
      <left style="thick">
        <color indexed="10"/>
      </left>
      <right style="mediumDashed">
        <color indexed="10"/>
      </right>
      <top style="mediumDashed">
        <color indexed="10"/>
      </top>
      <bottom style="thin"/>
    </border>
    <border>
      <left style="mediumDashed">
        <color indexed="10"/>
      </left>
      <right>
        <color indexed="63"/>
      </right>
      <top style="mediumDashed">
        <color indexed="10"/>
      </top>
      <bottom style="mediumDashed">
        <color indexed="10"/>
      </bottom>
    </border>
    <border>
      <left>
        <color indexed="63"/>
      </left>
      <right style="dashDotDot"/>
      <top>
        <color indexed="63"/>
      </top>
      <bottom style="dashed"/>
    </border>
    <border>
      <left style="dashDotDot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ashDot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dotted"/>
      <right>
        <color indexed="63"/>
      </right>
      <top style="dashDot"/>
      <bottom>
        <color indexed="63"/>
      </bottom>
    </border>
    <border>
      <left>
        <color indexed="63"/>
      </left>
      <right style="dotted"/>
      <top style="dashDot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Dashed">
        <color indexed="10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0"/>
      </right>
      <top style="thin"/>
      <bottom style="thin"/>
    </border>
    <border>
      <left>
        <color indexed="63"/>
      </left>
      <right style="thick">
        <color indexed="10"/>
      </right>
      <top>
        <color indexed="63"/>
      </top>
      <bottom style="mediumDashed">
        <color indexed="10"/>
      </bottom>
    </border>
    <border>
      <left style="mediumDashed">
        <color indexed="10"/>
      </left>
      <right>
        <color indexed="63"/>
      </right>
      <top style="dashed"/>
      <bottom>
        <color indexed="63"/>
      </bottom>
    </border>
    <border>
      <left>
        <color indexed="63"/>
      </left>
      <right style="mediumDashed">
        <color indexed="10"/>
      </right>
      <top style="dashed"/>
      <bottom style="dash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0" fillId="0" borderId="0">
      <alignment vertical="center"/>
      <protection/>
    </xf>
    <xf numFmtId="0" fontId="33" fillId="4" borderId="0" applyNumberFormat="0" applyBorder="0" applyAlignment="0" applyProtection="0"/>
  </cellStyleXfs>
  <cellXfs count="69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5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177" fontId="0" fillId="0" borderId="24" xfId="0" applyNumberFormat="1" applyFill="1" applyBorder="1" applyAlignment="1">
      <alignment vertical="center"/>
    </xf>
    <xf numFmtId="177" fontId="0" fillId="0" borderId="23" xfId="0" applyNumberFormat="1" applyFill="1" applyBorder="1" applyAlignment="1">
      <alignment vertical="center"/>
    </xf>
    <xf numFmtId="177" fontId="0" fillId="0" borderId="22" xfId="0" applyNumberFormat="1" applyFill="1" applyBorder="1" applyAlignment="1">
      <alignment vertical="center"/>
    </xf>
    <xf numFmtId="177" fontId="0" fillId="0" borderId="32" xfId="0" applyNumberFormat="1" applyFill="1" applyBorder="1" applyAlignment="1">
      <alignment vertical="center"/>
    </xf>
    <xf numFmtId="177" fontId="0" fillId="0" borderId="30" xfId="0" applyNumberFormat="1" applyFill="1" applyBorder="1" applyAlignment="1">
      <alignment vertical="center"/>
    </xf>
    <xf numFmtId="177" fontId="8" fillId="0" borderId="22" xfId="0" applyNumberFormat="1" applyFont="1" applyFill="1" applyBorder="1" applyAlignment="1">
      <alignment horizontal="center" vertical="center"/>
    </xf>
    <xf numFmtId="177" fontId="8" fillId="0" borderId="32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34" xfId="0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177" fontId="0" fillId="0" borderId="38" xfId="0" applyNumberForma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/>
    </xf>
    <xf numFmtId="177" fontId="0" fillId="0" borderId="43" xfId="0" applyNumberFormat="1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177" fontId="0" fillId="0" borderId="49" xfId="0" applyNumberFormat="1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 shrinkToFit="1"/>
    </xf>
    <xf numFmtId="0" fontId="0" fillId="0" borderId="54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177" fontId="0" fillId="0" borderId="59" xfId="0" applyNumberFormat="1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177" fontId="0" fillId="0" borderId="51" xfId="0" applyNumberFormat="1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0" fillId="0" borderId="68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177" fontId="0" fillId="0" borderId="40" xfId="0" applyNumberFormat="1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177" fontId="8" fillId="0" borderId="51" xfId="0" applyNumberFormat="1" applyFont="1" applyFill="1" applyBorder="1" applyAlignment="1">
      <alignment horizontal="center" vertical="center"/>
    </xf>
    <xf numFmtId="0" fontId="0" fillId="0" borderId="72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vertical="center"/>
    </xf>
    <xf numFmtId="0" fontId="0" fillId="0" borderId="76" xfId="0" applyFill="1" applyBorder="1" applyAlignment="1">
      <alignment vertical="center"/>
    </xf>
    <xf numFmtId="0" fontId="0" fillId="0" borderId="77" xfId="0" applyFill="1" applyBorder="1" applyAlignment="1">
      <alignment vertical="center"/>
    </xf>
    <xf numFmtId="0" fontId="0" fillId="0" borderId="78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177" fontId="0" fillId="0" borderId="64" xfId="0" applyNumberFormat="1" applyFill="1" applyBorder="1" applyAlignment="1">
      <alignment vertical="center"/>
    </xf>
    <xf numFmtId="0" fontId="0" fillId="0" borderId="70" xfId="0" applyFill="1" applyBorder="1" applyAlignment="1">
      <alignment horizontal="center" vertical="center"/>
    </xf>
    <xf numFmtId="0" fontId="0" fillId="0" borderId="74" xfId="0" applyFill="1" applyBorder="1" applyAlignment="1">
      <alignment vertical="center"/>
    </xf>
    <xf numFmtId="0" fontId="0" fillId="0" borderId="79" xfId="0" applyFill="1" applyBorder="1" applyAlignment="1">
      <alignment vertical="center"/>
    </xf>
    <xf numFmtId="0" fontId="0" fillId="0" borderId="63" xfId="0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49" fontId="13" fillId="0" borderId="80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left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vertical="center" shrinkToFit="1"/>
    </xf>
    <xf numFmtId="49" fontId="5" fillId="0" borderId="0" xfId="0" applyNumberFormat="1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 shrinkToFit="1"/>
    </xf>
    <xf numFmtId="49" fontId="15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178" fontId="14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20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shrinkToFit="1"/>
    </xf>
    <xf numFmtId="49" fontId="15" fillId="0" borderId="0" xfId="0" applyNumberFormat="1" applyFont="1" applyFill="1" applyBorder="1" applyAlignment="1">
      <alignment horizontal="center" vertical="center" shrinkToFit="1"/>
    </xf>
    <xf numFmtId="49" fontId="7" fillId="0" borderId="81" xfId="0" applyNumberFormat="1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7" fillId="0" borderId="87" xfId="0" applyNumberFormat="1" applyFont="1" applyFill="1" applyBorder="1" applyAlignment="1">
      <alignment horizontal="center" vertical="center"/>
    </xf>
    <xf numFmtId="49" fontId="0" fillId="0" borderId="87" xfId="0" applyNumberFormat="1" applyFill="1" applyBorder="1" applyAlignment="1">
      <alignment horizontal="center" vertical="center" shrinkToFit="1"/>
    </xf>
    <xf numFmtId="0" fontId="5" fillId="0" borderId="87" xfId="0" applyFont="1" applyFill="1" applyBorder="1" applyAlignment="1">
      <alignment horizontal="center" vertical="center"/>
    </xf>
    <xf numFmtId="0" fontId="0" fillId="0" borderId="87" xfId="0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8" fillId="0" borderId="0" xfId="0" applyFont="1" applyAlignment="1">
      <alignment vertical="center" shrinkToFit="1"/>
    </xf>
    <xf numFmtId="49" fontId="0" fillId="0" borderId="0" xfId="0" applyNumberForma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88" xfId="0" applyFont="1" applyFill="1" applyBorder="1" applyAlignment="1">
      <alignment horizontal="center" vertical="center"/>
    </xf>
    <xf numFmtId="0" fontId="13" fillId="0" borderId="89" xfId="0" applyFont="1" applyFill="1" applyBorder="1" applyAlignment="1">
      <alignment horizontal="center" vertical="center" shrinkToFit="1"/>
    </xf>
    <xf numFmtId="49" fontId="13" fillId="0" borderId="25" xfId="0" applyNumberFormat="1" applyFont="1" applyFill="1" applyBorder="1" applyAlignment="1">
      <alignment horizontal="center" vertical="center" shrinkToFit="1"/>
    </xf>
    <xf numFmtId="49" fontId="13" fillId="0" borderId="89" xfId="0" applyNumberFormat="1" applyFont="1" applyFill="1" applyBorder="1" applyAlignment="1">
      <alignment horizontal="center" vertical="center" shrinkToFit="1"/>
    </xf>
    <xf numFmtId="49" fontId="13" fillId="0" borderId="0" xfId="0" applyNumberFormat="1" applyFont="1" applyFill="1" applyBorder="1" applyAlignment="1">
      <alignment horizontal="center" vertical="center" shrinkToFit="1"/>
    </xf>
    <xf numFmtId="49" fontId="15" fillId="0" borderId="0" xfId="0" applyNumberFormat="1" applyFont="1" applyFill="1" applyBorder="1" applyAlignment="1">
      <alignment vertical="center" shrinkToFit="1"/>
    </xf>
    <xf numFmtId="20" fontId="14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90" xfId="0" applyFont="1" applyFill="1" applyBorder="1" applyAlignment="1">
      <alignment horizontal="center" vertical="center" shrinkToFit="1"/>
    </xf>
    <xf numFmtId="49" fontId="13" fillId="0" borderId="91" xfId="0" applyNumberFormat="1" applyFont="1" applyFill="1" applyBorder="1" applyAlignment="1">
      <alignment horizontal="center" vertical="center" shrinkToFit="1"/>
    </xf>
    <xf numFmtId="0" fontId="13" fillId="0" borderId="80" xfId="0" applyFont="1" applyFill="1" applyBorder="1" applyAlignment="1">
      <alignment horizontal="center" vertical="center" shrinkToFit="1"/>
    </xf>
    <xf numFmtId="49" fontId="13" fillId="0" borderId="90" xfId="0" applyNumberFormat="1" applyFont="1" applyFill="1" applyBorder="1" applyAlignment="1">
      <alignment horizontal="center" vertical="center" shrinkToFit="1"/>
    </xf>
    <xf numFmtId="49" fontId="13" fillId="0" borderId="22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shrinkToFit="1"/>
    </xf>
    <xf numFmtId="0" fontId="13" fillId="0" borderId="92" xfId="0" applyFont="1" applyFill="1" applyBorder="1" applyAlignment="1">
      <alignment horizontal="center" vertical="center" shrinkToFit="1"/>
    </xf>
    <xf numFmtId="49" fontId="13" fillId="0" borderId="92" xfId="0" applyNumberFormat="1" applyFont="1" applyFill="1" applyBorder="1" applyAlignment="1">
      <alignment horizontal="center" vertical="center" shrinkToFit="1"/>
    </xf>
    <xf numFmtId="0" fontId="7" fillId="0" borderId="93" xfId="0" applyFont="1" applyFill="1" applyBorder="1" applyAlignment="1">
      <alignment horizontal="center" vertical="center" shrinkToFit="1"/>
    </xf>
    <xf numFmtId="178" fontId="14" fillId="0" borderId="93" xfId="0" applyNumberFormat="1" applyFont="1" applyFill="1" applyBorder="1" applyAlignment="1">
      <alignment horizontal="center" vertical="center"/>
    </xf>
    <xf numFmtId="49" fontId="15" fillId="0" borderId="93" xfId="0" applyNumberFormat="1" applyFont="1" applyFill="1" applyBorder="1" applyAlignment="1">
      <alignment horizontal="center" vertical="center" shrinkToFit="1"/>
    </xf>
    <xf numFmtId="20" fontId="14" fillId="0" borderId="93" xfId="0" applyNumberFormat="1" applyFont="1" applyFill="1" applyBorder="1" applyAlignment="1">
      <alignment horizontal="center" vertical="center"/>
    </xf>
    <xf numFmtId="49" fontId="13" fillId="0" borderId="93" xfId="0" applyNumberFormat="1" applyFont="1" applyFill="1" applyBorder="1" applyAlignment="1">
      <alignment horizontal="center" vertical="center"/>
    </xf>
    <xf numFmtId="0" fontId="13" fillId="0" borderId="93" xfId="0" applyFont="1" applyFill="1" applyBorder="1" applyAlignment="1">
      <alignment horizontal="center" vertical="center"/>
    </xf>
    <xf numFmtId="0" fontId="13" fillId="0" borderId="93" xfId="0" applyFont="1" applyFill="1" applyBorder="1" applyAlignment="1">
      <alignment horizontal="center" vertical="center" shrinkToFit="1"/>
    </xf>
    <xf numFmtId="49" fontId="13" fillId="0" borderId="93" xfId="0" applyNumberFormat="1" applyFont="1" applyFill="1" applyBorder="1" applyAlignment="1">
      <alignment horizontal="center" vertical="center" shrinkToFit="1"/>
    </xf>
    <xf numFmtId="0" fontId="0" fillId="0" borderId="94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7" xfId="0" applyBorder="1" applyAlignment="1">
      <alignment vertical="center"/>
    </xf>
    <xf numFmtId="0" fontId="2" fillId="24" borderId="0" xfId="0" applyFont="1" applyFill="1" applyAlignment="1">
      <alignment horizontal="left" vertical="center"/>
    </xf>
    <xf numFmtId="0" fontId="0" fillId="24" borderId="0" xfId="0" applyFill="1" applyBorder="1" applyAlignment="1">
      <alignment vertical="center"/>
    </xf>
    <xf numFmtId="49" fontId="0" fillId="24" borderId="0" xfId="0" applyNumberFormat="1" applyFill="1" applyBorder="1" applyAlignment="1">
      <alignment horizontal="center" vertical="center" shrinkToFit="1"/>
    </xf>
    <xf numFmtId="0" fontId="5" fillId="24" borderId="0" xfId="0" applyFont="1" applyFill="1" applyBorder="1" applyAlignment="1">
      <alignment horizontal="center" vertical="center"/>
    </xf>
    <xf numFmtId="49" fontId="7" fillId="24" borderId="0" xfId="0" applyNumberFormat="1" applyFont="1" applyFill="1" applyBorder="1" applyAlignment="1">
      <alignment horizontal="center" vertical="center"/>
    </xf>
    <xf numFmtId="49" fontId="0" fillId="24" borderId="0" xfId="0" applyNumberFormat="1" applyFill="1" applyBorder="1" applyAlignment="1">
      <alignment vertical="center" shrinkToFit="1"/>
    </xf>
    <xf numFmtId="0" fontId="0" fillId="24" borderId="0" xfId="0" applyFill="1" applyAlignment="1">
      <alignment vertical="center"/>
    </xf>
    <xf numFmtId="0" fontId="2" fillId="24" borderId="91" xfId="0" applyFont="1" applyFill="1" applyBorder="1" applyAlignment="1">
      <alignment horizontal="left" vertical="center"/>
    </xf>
    <xf numFmtId="0" fontId="0" fillId="0" borderId="95" xfId="0" applyFill="1" applyBorder="1" applyAlignment="1">
      <alignment vertical="center"/>
    </xf>
    <xf numFmtId="0" fontId="5" fillId="0" borderId="96" xfId="0" applyFont="1" applyFill="1" applyBorder="1" applyAlignment="1">
      <alignment vertical="center"/>
    </xf>
    <xf numFmtId="0" fontId="0" fillId="0" borderId="96" xfId="0" applyFill="1" applyBorder="1" applyAlignment="1">
      <alignment vertical="center"/>
    </xf>
    <xf numFmtId="49" fontId="7" fillId="25" borderId="16" xfId="0" applyNumberFormat="1" applyFont="1" applyFill="1" applyBorder="1" applyAlignment="1">
      <alignment horizontal="center" vertical="center"/>
    </xf>
    <xf numFmtId="49" fontId="7" fillId="25" borderId="20" xfId="0" applyNumberFormat="1" applyFont="1" applyFill="1" applyBorder="1" applyAlignment="1">
      <alignment horizontal="center" vertical="center"/>
    </xf>
    <xf numFmtId="49" fontId="7" fillId="25" borderId="13" xfId="0" applyNumberFormat="1" applyFont="1" applyFill="1" applyBorder="1" applyAlignment="1">
      <alignment horizontal="center" vertical="center"/>
    </xf>
    <xf numFmtId="49" fontId="7" fillId="25" borderId="19" xfId="0" applyNumberFormat="1" applyFont="1" applyFill="1" applyBorder="1" applyAlignment="1">
      <alignment horizontal="center" vertical="center"/>
    </xf>
    <xf numFmtId="49" fontId="7" fillId="25" borderId="15" xfId="0" applyNumberFormat="1" applyFont="1" applyFill="1" applyBorder="1" applyAlignment="1">
      <alignment horizontal="center" vertical="center"/>
    </xf>
    <xf numFmtId="49" fontId="7" fillId="25" borderId="18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35" fillId="24" borderId="0" xfId="0" applyFont="1" applyFill="1" applyBorder="1" applyAlignment="1">
      <alignment horizontal="left" vertical="center"/>
    </xf>
    <xf numFmtId="0" fontId="5" fillId="24" borderId="0" xfId="0" applyFont="1" applyFill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0" fontId="0" fillId="25" borderId="22" xfId="0" applyFont="1" applyFill="1" applyBorder="1" applyAlignment="1">
      <alignment horizontal="center" vertical="center"/>
    </xf>
    <xf numFmtId="49" fontId="0" fillId="25" borderId="22" xfId="0" applyNumberFormat="1" applyFont="1" applyFill="1" applyBorder="1" applyAlignment="1">
      <alignment horizontal="center" vertical="center"/>
    </xf>
    <xf numFmtId="0" fontId="0" fillId="25" borderId="32" xfId="0" applyFont="1" applyFill="1" applyBorder="1" applyAlignment="1">
      <alignment horizontal="center" vertical="center"/>
    </xf>
    <xf numFmtId="0" fontId="0" fillId="25" borderId="42" xfId="0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horizontal="center" vertical="center"/>
    </xf>
    <xf numFmtId="0" fontId="0" fillId="25" borderId="41" xfId="0" applyFont="1" applyFill="1" applyBorder="1" applyAlignment="1">
      <alignment horizontal="center" vertical="center"/>
    </xf>
    <xf numFmtId="0" fontId="0" fillId="26" borderId="22" xfId="0" applyFont="1" applyFill="1" applyBorder="1" applyAlignment="1">
      <alignment horizontal="center" vertical="center"/>
    </xf>
    <xf numFmtId="49" fontId="0" fillId="26" borderId="22" xfId="0" applyNumberFormat="1" applyFont="1" applyFill="1" applyBorder="1" applyAlignment="1">
      <alignment horizontal="center" vertical="center"/>
    </xf>
    <xf numFmtId="0" fontId="0" fillId="26" borderId="32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49" fontId="0" fillId="26" borderId="10" xfId="0" applyNumberFormat="1" applyFont="1" applyFill="1" applyBorder="1" applyAlignment="1">
      <alignment horizontal="center" vertical="center"/>
    </xf>
    <xf numFmtId="0" fontId="0" fillId="26" borderId="41" xfId="0" applyFont="1" applyFill="1" applyBorder="1" applyAlignment="1">
      <alignment horizontal="center" vertical="center"/>
    </xf>
    <xf numFmtId="0" fontId="0" fillId="26" borderId="42" xfId="0" applyFont="1" applyFill="1" applyBorder="1" applyAlignment="1">
      <alignment horizontal="center" vertical="center"/>
    </xf>
    <xf numFmtId="49" fontId="7" fillId="27" borderId="20" xfId="0" applyNumberFormat="1" applyFont="1" applyFill="1" applyBorder="1" applyAlignment="1">
      <alignment horizontal="center" vertical="center"/>
    </xf>
    <xf numFmtId="0" fontId="5" fillId="27" borderId="86" xfId="0" applyFont="1" applyFill="1" applyBorder="1" applyAlignment="1">
      <alignment horizontal="center" vertical="center"/>
    </xf>
    <xf numFmtId="49" fontId="36" fillId="12" borderId="11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shrinkToFit="1"/>
    </xf>
    <xf numFmtId="0" fontId="0" fillId="0" borderId="97" xfId="0" applyFill="1" applyBorder="1" applyAlignment="1">
      <alignment vertical="center"/>
    </xf>
    <xf numFmtId="0" fontId="0" fillId="0" borderId="98" xfId="0" applyFill="1" applyBorder="1" applyAlignment="1">
      <alignment vertical="center"/>
    </xf>
    <xf numFmtId="0" fontId="0" fillId="0" borderId="99" xfId="0" applyFill="1" applyBorder="1" applyAlignment="1">
      <alignment vertical="center"/>
    </xf>
    <xf numFmtId="0" fontId="0" fillId="0" borderId="100" xfId="0" applyFill="1" applyBorder="1" applyAlignment="1">
      <alignment vertical="center"/>
    </xf>
    <xf numFmtId="0" fontId="0" fillId="0" borderId="101" xfId="0" applyFill="1" applyBorder="1" applyAlignment="1">
      <alignment vertical="center"/>
    </xf>
    <xf numFmtId="0" fontId="0" fillId="0" borderId="102" xfId="0" applyFill="1" applyBorder="1" applyAlignment="1">
      <alignment vertical="center"/>
    </xf>
    <xf numFmtId="0" fontId="0" fillId="0" borderId="103" xfId="0" applyFill="1" applyBorder="1" applyAlignment="1">
      <alignment vertical="center"/>
    </xf>
    <xf numFmtId="177" fontId="0" fillId="0" borderId="103" xfId="0" applyNumberFormat="1" applyFill="1" applyBorder="1" applyAlignment="1">
      <alignment vertical="center"/>
    </xf>
    <xf numFmtId="177" fontId="0" fillId="0" borderId="104" xfId="0" applyNumberFormat="1" applyFill="1" applyBorder="1" applyAlignment="1">
      <alignment vertical="center"/>
    </xf>
    <xf numFmtId="177" fontId="0" fillId="0" borderId="100" xfId="0" applyNumberFormat="1" applyFill="1" applyBorder="1" applyAlignment="1">
      <alignment vertical="center"/>
    </xf>
    <xf numFmtId="177" fontId="0" fillId="0" borderId="105" xfId="0" applyNumberFormat="1" applyFill="1" applyBorder="1" applyAlignment="1">
      <alignment vertical="center"/>
    </xf>
    <xf numFmtId="0" fontId="0" fillId="0" borderId="105" xfId="0" applyFill="1" applyBorder="1" applyAlignment="1">
      <alignment vertical="center"/>
    </xf>
    <xf numFmtId="0" fontId="0" fillId="0" borderId="104" xfId="0" applyFill="1" applyBorder="1" applyAlignment="1">
      <alignment vertical="center"/>
    </xf>
    <xf numFmtId="0" fontId="0" fillId="0" borderId="106" xfId="0" applyFill="1" applyBorder="1" applyAlignment="1">
      <alignment vertical="center"/>
    </xf>
    <xf numFmtId="0" fontId="0" fillId="0" borderId="107" xfId="0" applyFill="1" applyBorder="1" applyAlignment="1">
      <alignment vertical="center"/>
    </xf>
    <xf numFmtId="0" fontId="0" fillId="0" borderId="108" xfId="0" applyFill="1" applyBorder="1" applyAlignment="1">
      <alignment vertical="center"/>
    </xf>
    <xf numFmtId="177" fontId="0" fillId="0" borderId="109" xfId="0" applyNumberFormat="1" applyFill="1" applyBorder="1" applyAlignment="1">
      <alignment vertical="center"/>
    </xf>
    <xf numFmtId="0" fontId="0" fillId="0" borderId="110" xfId="0" applyFill="1" applyBorder="1" applyAlignment="1">
      <alignment vertical="center"/>
    </xf>
    <xf numFmtId="0" fontId="0" fillId="0" borderId="111" xfId="0" applyFill="1" applyBorder="1" applyAlignment="1">
      <alignment vertical="center"/>
    </xf>
    <xf numFmtId="0" fontId="0" fillId="0" borderId="109" xfId="0" applyFill="1" applyBorder="1" applyAlignment="1">
      <alignment vertical="center"/>
    </xf>
    <xf numFmtId="0" fontId="0" fillId="0" borderId="112" xfId="0" applyFill="1" applyBorder="1" applyAlignment="1">
      <alignment vertical="center"/>
    </xf>
    <xf numFmtId="177" fontId="0" fillId="0" borderId="98" xfId="0" applyNumberFormat="1" applyFill="1" applyBorder="1" applyAlignment="1">
      <alignment vertical="center"/>
    </xf>
    <xf numFmtId="0" fontId="0" fillId="0" borderId="113" xfId="0" applyFill="1" applyBorder="1" applyAlignment="1">
      <alignment vertical="center"/>
    </xf>
    <xf numFmtId="0" fontId="0" fillId="0" borderId="114" xfId="0" applyFill="1" applyBorder="1" applyAlignment="1">
      <alignment vertical="center"/>
    </xf>
    <xf numFmtId="0" fontId="0" fillId="0" borderId="114" xfId="0" applyFill="1" applyBorder="1" applyAlignment="1">
      <alignment horizontal="center" vertical="center"/>
    </xf>
    <xf numFmtId="177" fontId="0" fillId="0" borderId="115" xfId="0" applyNumberFormat="1" applyFill="1" applyBorder="1" applyAlignment="1">
      <alignment vertical="center"/>
    </xf>
    <xf numFmtId="0" fontId="0" fillId="0" borderId="115" xfId="0" applyFill="1" applyBorder="1" applyAlignment="1">
      <alignment vertical="center"/>
    </xf>
    <xf numFmtId="0" fontId="0" fillId="0" borderId="116" xfId="0" applyFill="1" applyBorder="1" applyAlignment="1">
      <alignment vertical="center"/>
    </xf>
    <xf numFmtId="0" fontId="0" fillId="0" borderId="117" xfId="0" applyFill="1" applyBorder="1" applyAlignment="1">
      <alignment vertical="center"/>
    </xf>
    <xf numFmtId="177" fontId="0" fillId="0" borderId="110" xfId="0" applyNumberFormat="1" applyFill="1" applyBorder="1" applyAlignment="1">
      <alignment vertical="center"/>
    </xf>
    <xf numFmtId="0" fontId="0" fillId="0" borderId="107" xfId="0" applyFill="1" applyBorder="1" applyAlignment="1">
      <alignment horizontal="center" vertical="center"/>
    </xf>
    <xf numFmtId="177" fontId="0" fillId="0" borderId="107" xfId="0" applyNumberFormat="1" applyFill="1" applyBorder="1" applyAlignment="1">
      <alignment vertical="center"/>
    </xf>
    <xf numFmtId="0" fontId="0" fillId="0" borderId="118" xfId="0" applyFill="1" applyBorder="1" applyAlignment="1">
      <alignment vertical="center"/>
    </xf>
    <xf numFmtId="0" fontId="0" fillId="0" borderId="119" xfId="0" applyFill="1" applyBorder="1" applyAlignment="1">
      <alignment vertical="center"/>
    </xf>
    <xf numFmtId="0" fontId="0" fillId="0" borderId="98" xfId="0" applyFill="1" applyBorder="1" applyAlignment="1">
      <alignment horizontal="left" vertical="center"/>
    </xf>
    <xf numFmtId="49" fontId="0" fillId="0" borderId="100" xfId="0" applyNumberFormat="1" applyFont="1" applyFill="1" applyBorder="1" applyAlignment="1">
      <alignment horizontal="left" vertical="center"/>
    </xf>
    <xf numFmtId="0" fontId="0" fillId="0" borderId="101" xfId="0" applyFill="1" applyBorder="1" applyAlignment="1">
      <alignment horizontal="left" vertical="center"/>
    </xf>
    <xf numFmtId="0" fontId="0" fillId="0" borderId="120" xfId="0" applyFill="1" applyBorder="1" applyAlignment="1">
      <alignment vertical="center"/>
    </xf>
    <xf numFmtId="0" fontId="0" fillId="0" borderId="121" xfId="0" applyFill="1" applyBorder="1" applyAlignment="1">
      <alignment vertical="center"/>
    </xf>
    <xf numFmtId="0" fontId="0" fillId="0" borderId="122" xfId="0" applyFill="1" applyBorder="1" applyAlignment="1">
      <alignment vertical="center"/>
    </xf>
    <xf numFmtId="177" fontId="0" fillId="0" borderId="123" xfId="0" applyNumberFormat="1" applyFill="1" applyBorder="1" applyAlignment="1">
      <alignment vertical="center"/>
    </xf>
    <xf numFmtId="177" fontId="0" fillId="0" borderId="114" xfId="0" applyNumberFormat="1" applyFill="1" applyBorder="1" applyAlignment="1">
      <alignment vertical="center"/>
    </xf>
    <xf numFmtId="0" fontId="0" fillId="0" borderId="124" xfId="0" applyFill="1" applyBorder="1" applyAlignment="1">
      <alignment vertical="center"/>
    </xf>
    <xf numFmtId="0" fontId="0" fillId="0" borderId="123" xfId="0" applyFill="1" applyBorder="1" applyAlignment="1">
      <alignment horizontal="center" vertical="center"/>
    </xf>
    <xf numFmtId="0" fontId="0" fillId="0" borderId="125" xfId="0" applyFill="1" applyBorder="1" applyAlignment="1">
      <alignment vertical="center"/>
    </xf>
    <xf numFmtId="177" fontId="0" fillId="0" borderId="94" xfId="0" applyNumberFormat="1" applyFill="1" applyBorder="1" applyAlignment="1">
      <alignment vertical="center"/>
    </xf>
    <xf numFmtId="0" fontId="0" fillId="0" borderId="110" xfId="0" applyFill="1" applyBorder="1" applyAlignment="1">
      <alignment horizontal="center" vertical="center"/>
    </xf>
    <xf numFmtId="0" fontId="0" fillId="0" borderId="126" xfId="0" applyFill="1" applyBorder="1" applyAlignment="1">
      <alignment vertical="center"/>
    </xf>
    <xf numFmtId="0" fontId="0" fillId="0" borderId="123" xfId="0" applyFill="1" applyBorder="1" applyAlignment="1">
      <alignment vertical="center"/>
    </xf>
    <xf numFmtId="0" fontId="0" fillId="0" borderId="127" xfId="0" applyFill="1" applyBorder="1" applyAlignment="1">
      <alignment vertical="center"/>
    </xf>
    <xf numFmtId="0" fontId="0" fillId="0" borderId="128" xfId="0" applyFill="1" applyBorder="1" applyAlignment="1">
      <alignment horizontal="center" vertical="center"/>
    </xf>
    <xf numFmtId="0" fontId="8" fillId="0" borderId="129" xfId="0" applyFont="1" applyFill="1" applyBorder="1" applyAlignment="1">
      <alignment vertical="center"/>
    </xf>
    <xf numFmtId="177" fontId="8" fillId="0" borderId="101" xfId="0" applyNumberFormat="1" applyFont="1" applyFill="1" applyBorder="1" applyAlignment="1">
      <alignment horizontal="center" vertical="center"/>
    </xf>
    <xf numFmtId="0" fontId="0" fillId="0" borderId="130" xfId="0" applyFill="1" applyBorder="1" applyAlignment="1">
      <alignment horizontal="center" vertical="center"/>
    </xf>
    <xf numFmtId="11" fontId="0" fillId="0" borderId="131" xfId="0" applyNumberFormat="1" applyFill="1" applyBorder="1" applyAlignment="1">
      <alignment horizontal="center" vertical="center" shrinkToFit="1"/>
    </xf>
    <xf numFmtId="11" fontId="0" fillId="0" borderId="131" xfId="0" applyNumberFormat="1" applyFill="1" applyBorder="1" applyAlignment="1" quotePrefix="1">
      <alignment horizontal="center" vertical="center" shrinkToFit="1"/>
    </xf>
    <xf numFmtId="0" fontId="0" fillId="0" borderId="32" xfId="0" applyFill="1" applyBorder="1" applyAlignment="1">
      <alignment horizontal="center" vertical="center" textRotation="255" shrinkToFit="1"/>
    </xf>
    <xf numFmtId="0" fontId="0" fillId="0" borderId="131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textRotation="255" shrinkToFit="1"/>
    </xf>
    <xf numFmtId="0" fontId="0" fillId="0" borderId="23" xfId="0" applyFill="1" applyBorder="1" applyAlignment="1">
      <alignment horizontal="center" vertical="center" textRotation="255" shrinkToFit="1"/>
    </xf>
    <xf numFmtId="0" fontId="0" fillId="0" borderId="31" xfId="0" applyFill="1" applyBorder="1" applyAlignment="1">
      <alignment horizontal="center" vertical="center" textRotation="255" shrinkToFit="1"/>
    </xf>
    <xf numFmtId="0" fontId="0" fillId="0" borderId="29" xfId="0" applyFill="1" applyBorder="1" applyAlignment="1">
      <alignment horizontal="center" vertical="center" textRotation="255" shrinkToFit="1"/>
    </xf>
    <xf numFmtId="0" fontId="0" fillId="0" borderId="130" xfId="0" applyFill="1" applyBorder="1" applyAlignment="1">
      <alignment horizontal="center" vertical="center" textRotation="255" shrinkToFit="1"/>
    </xf>
    <xf numFmtId="0" fontId="0" fillId="0" borderId="132" xfId="0" applyFill="1" applyBorder="1" applyAlignment="1">
      <alignment vertical="center"/>
    </xf>
    <xf numFmtId="0" fontId="0" fillId="0" borderId="133" xfId="0" applyFill="1" applyBorder="1" applyAlignment="1">
      <alignment vertical="center"/>
    </xf>
    <xf numFmtId="0" fontId="0" fillId="0" borderId="134" xfId="0" applyFill="1" applyBorder="1" applyAlignment="1">
      <alignment vertical="center"/>
    </xf>
    <xf numFmtId="0" fontId="0" fillId="0" borderId="135" xfId="0" applyFill="1" applyBorder="1" applyAlignment="1">
      <alignment vertical="center"/>
    </xf>
    <xf numFmtId="0" fontId="0" fillId="0" borderId="136" xfId="0" applyFill="1" applyBorder="1" applyAlignment="1">
      <alignment vertical="center"/>
    </xf>
    <xf numFmtId="177" fontId="0" fillId="0" borderId="109" xfId="0" applyNumberFormat="1" applyFill="1" applyBorder="1" applyAlignment="1">
      <alignment horizontal="center" vertical="center"/>
    </xf>
    <xf numFmtId="0" fontId="0" fillId="0" borderId="109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58" xfId="0" applyNumberFormat="1" applyFill="1" applyBorder="1" applyAlignment="1">
      <alignment horizontal="center" vertical="center"/>
    </xf>
    <xf numFmtId="0" fontId="0" fillId="0" borderId="77" xfId="0" applyNumberFormat="1" applyFill="1" applyBorder="1" applyAlignment="1">
      <alignment horizontal="center" vertical="center"/>
    </xf>
    <xf numFmtId="0" fontId="0" fillId="0" borderId="137" xfId="0" applyFill="1" applyBorder="1" applyAlignment="1">
      <alignment horizontal="center" vertical="center"/>
    </xf>
    <xf numFmtId="0" fontId="0" fillId="0" borderId="13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 textRotation="255" shrinkToFit="1"/>
    </xf>
    <xf numFmtId="0" fontId="0" fillId="0" borderId="2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/>
    </xf>
    <xf numFmtId="0" fontId="0" fillId="0" borderId="139" xfId="0" applyFill="1" applyBorder="1" applyAlignment="1">
      <alignment horizontal="center" vertical="center"/>
    </xf>
    <xf numFmtId="0" fontId="0" fillId="0" borderId="140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130" xfId="0" applyNumberFormat="1" applyFill="1" applyBorder="1" applyAlignment="1">
      <alignment horizontal="center" vertical="center"/>
    </xf>
    <xf numFmtId="0" fontId="0" fillId="0" borderId="29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141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49" fontId="0" fillId="0" borderId="142" xfId="0" applyNumberFormat="1" applyFill="1" applyBorder="1" applyAlignment="1">
      <alignment horizontal="center" vertical="center" shrinkToFit="1"/>
    </xf>
    <xf numFmtId="49" fontId="0" fillId="0" borderId="80" xfId="0" applyNumberFormat="1" applyFill="1" applyBorder="1" applyAlignment="1">
      <alignment horizontal="center" vertical="center" shrinkToFit="1"/>
    </xf>
    <xf numFmtId="49" fontId="0" fillId="0" borderId="143" xfId="0" applyNumberFormat="1" applyFill="1" applyBorder="1" applyAlignment="1">
      <alignment horizontal="center" vertical="center" shrinkToFit="1"/>
    </xf>
    <xf numFmtId="0" fontId="0" fillId="0" borderId="144" xfId="0" applyFill="1" applyBorder="1" applyAlignment="1">
      <alignment horizontal="center"/>
    </xf>
    <xf numFmtId="0" fontId="0" fillId="0" borderId="93" xfId="0" applyFill="1" applyBorder="1" applyAlignment="1">
      <alignment vertical="center"/>
    </xf>
    <xf numFmtId="0" fontId="0" fillId="0" borderId="145" xfId="0" applyFill="1" applyBorder="1" applyAlignment="1">
      <alignment vertical="center"/>
    </xf>
    <xf numFmtId="49" fontId="0" fillId="0" borderId="28" xfId="0" applyNumberFormat="1" applyFill="1" applyBorder="1" applyAlignment="1">
      <alignment horizontal="center" vertical="center" shrinkToFit="1"/>
    </xf>
    <xf numFmtId="49" fontId="0" fillId="0" borderId="89" xfId="0" applyNumberFormat="1" applyFill="1" applyBorder="1" applyAlignment="1">
      <alignment horizontal="center" vertical="center" shrinkToFit="1"/>
    </xf>
    <xf numFmtId="49" fontId="0" fillId="0" borderId="146" xfId="0" applyNumberFormat="1" applyFill="1" applyBorder="1" applyAlignment="1">
      <alignment horizontal="center" vertical="center" shrinkToFit="1"/>
    </xf>
    <xf numFmtId="49" fontId="0" fillId="0" borderId="147" xfId="0" applyNumberFormat="1" applyFill="1" applyBorder="1" applyAlignment="1">
      <alignment horizontal="center" vertical="center" shrinkToFit="1"/>
    </xf>
    <xf numFmtId="49" fontId="0" fillId="0" borderId="90" xfId="0" applyNumberFormat="1" applyFill="1" applyBorder="1" applyAlignment="1">
      <alignment horizontal="center" vertical="center" shrinkToFit="1"/>
    </xf>
    <xf numFmtId="49" fontId="0" fillId="0" borderId="148" xfId="0" applyNumberFormat="1" applyFill="1" applyBorder="1" applyAlignment="1">
      <alignment horizontal="center" vertical="center" shrinkToFit="1"/>
    </xf>
    <xf numFmtId="49" fontId="0" fillId="0" borderId="147" xfId="0" applyNumberFormat="1" applyFont="1" applyFill="1" applyBorder="1" applyAlignment="1">
      <alignment horizontal="center" vertical="center" shrinkToFit="1"/>
    </xf>
    <xf numFmtId="49" fontId="0" fillId="0" borderId="90" xfId="0" applyNumberFormat="1" applyFont="1" applyFill="1" applyBorder="1" applyAlignment="1">
      <alignment horizontal="center" vertical="center" shrinkToFit="1"/>
    </xf>
    <xf numFmtId="49" fontId="0" fillId="0" borderId="148" xfId="0" applyNumberFormat="1" applyFont="1" applyFill="1" applyBorder="1" applyAlignment="1">
      <alignment horizontal="center" vertical="center" shrinkToFit="1"/>
    </xf>
    <xf numFmtId="0" fontId="0" fillId="12" borderId="144" xfId="0" applyFill="1" applyBorder="1" applyAlignment="1">
      <alignment horizontal="center"/>
    </xf>
    <xf numFmtId="0" fontId="0" fillId="12" borderId="93" xfId="0" applyFill="1" applyBorder="1" applyAlignment="1">
      <alignment vertical="center"/>
    </xf>
    <xf numFmtId="0" fontId="0" fillId="12" borderId="145" xfId="0" applyFill="1" applyBorder="1" applyAlignment="1">
      <alignment vertical="center"/>
    </xf>
    <xf numFmtId="49" fontId="0" fillId="0" borderId="42" xfId="0" applyNumberForma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49" fontId="0" fillId="0" borderId="149" xfId="0" applyNumberFormat="1" applyFill="1" applyBorder="1" applyAlignment="1">
      <alignment horizontal="center" vertical="center" shrinkToFit="1"/>
    </xf>
    <xf numFmtId="0" fontId="5" fillId="28" borderId="144" xfId="0" applyFont="1" applyFill="1" applyBorder="1" applyAlignment="1">
      <alignment horizontal="center"/>
    </xf>
    <xf numFmtId="0" fontId="5" fillId="28" borderId="93" xfId="0" applyFont="1" applyFill="1" applyBorder="1" applyAlignment="1">
      <alignment vertical="center"/>
    </xf>
    <xf numFmtId="0" fontId="5" fillId="28" borderId="145" xfId="0" applyFont="1" applyFill="1" applyBorder="1" applyAlignment="1">
      <alignment vertical="center"/>
    </xf>
    <xf numFmtId="49" fontId="0" fillId="0" borderId="31" xfId="0" applyNumberFormat="1" applyFill="1" applyBorder="1" applyAlignment="1">
      <alignment horizontal="center" vertical="center" shrinkToFit="1"/>
    </xf>
    <xf numFmtId="49" fontId="0" fillId="0" borderId="22" xfId="0" applyNumberFormat="1" applyFill="1" applyBorder="1" applyAlignment="1">
      <alignment horizontal="center" vertical="center" shrinkToFit="1"/>
    </xf>
    <xf numFmtId="49" fontId="0" fillId="0" borderId="150" xfId="0" applyNumberFormat="1" applyFill="1" applyBorder="1" applyAlignment="1">
      <alignment horizontal="center" vertical="center" shrinkToFit="1"/>
    </xf>
    <xf numFmtId="49" fontId="0" fillId="0" borderId="151" xfId="0" applyNumberFormat="1" applyFill="1" applyBorder="1" applyAlignment="1">
      <alignment horizontal="center" vertical="center" shrinkToFit="1"/>
    </xf>
    <xf numFmtId="0" fontId="0" fillId="0" borderId="89" xfId="0" applyFill="1" applyBorder="1" applyAlignment="1">
      <alignment horizontal="center" vertical="center"/>
    </xf>
    <xf numFmtId="0" fontId="5" fillId="29" borderId="144" xfId="0" applyFont="1" applyFill="1" applyBorder="1" applyAlignment="1">
      <alignment horizontal="center"/>
    </xf>
    <xf numFmtId="0" fontId="5" fillId="29" borderId="93" xfId="0" applyFont="1" applyFill="1" applyBorder="1" applyAlignment="1">
      <alignment vertical="center"/>
    </xf>
    <xf numFmtId="0" fontId="5" fillId="29" borderId="145" xfId="0" applyFont="1" applyFill="1" applyBorder="1" applyAlignment="1">
      <alignment vertical="center"/>
    </xf>
    <xf numFmtId="49" fontId="0" fillId="14" borderId="147" xfId="0" applyNumberFormat="1" applyFill="1" applyBorder="1" applyAlignment="1">
      <alignment horizontal="center" vertical="center" shrinkToFit="1"/>
    </xf>
    <xf numFmtId="49" fontId="0" fillId="14" borderId="90" xfId="0" applyNumberFormat="1" applyFill="1" applyBorder="1" applyAlignment="1">
      <alignment horizontal="center" vertical="center" shrinkToFit="1"/>
    </xf>
    <xf numFmtId="49" fontId="0" fillId="14" borderId="148" xfId="0" applyNumberFormat="1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10" borderId="144" xfId="0" applyFont="1" applyFill="1" applyBorder="1" applyAlignment="1">
      <alignment horizontal="center"/>
    </xf>
    <xf numFmtId="0" fontId="5" fillId="10" borderId="93" xfId="0" applyFont="1" applyFill="1" applyBorder="1" applyAlignment="1">
      <alignment vertical="center"/>
    </xf>
    <xf numFmtId="0" fontId="5" fillId="10" borderId="145" xfId="0" applyFont="1" applyFill="1" applyBorder="1" applyAlignment="1">
      <alignment vertical="center"/>
    </xf>
    <xf numFmtId="49" fontId="0" fillId="0" borderId="142" xfId="0" applyNumberFormat="1" applyFont="1" applyFill="1" applyBorder="1" applyAlignment="1">
      <alignment horizontal="center" vertical="center" shrinkToFit="1"/>
    </xf>
    <xf numFmtId="49" fontId="0" fillId="0" borderId="80" xfId="0" applyNumberFormat="1" applyFont="1" applyFill="1" applyBorder="1" applyAlignment="1">
      <alignment horizontal="center" vertical="center" shrinkToFit="1"/>
    </xf>
    <xf numFmtId="49" fontId="0" fillId="0" borderId="143" xfId="0" applyNumberFormat="1" applyFont="1" applyFill="1" applyBorder="1" applyAlignment="1">
      <alignment horizontal="center" vertical="center" shrinkToFit="1"/>
    </xf>
    <xf numFmtId="49" fontId="0" fillId="14" borderId="28" xfId="0" applyNumberFormat="1" applyFill="1" applyBorder="1" applyAlignment="1">
      <alignment horizontal="center" vertical="center" shrinkToFit="1"/>
    </xf>
    <xf numFmtId="49" fontId="0" fillId="14" borderId="89" xfId="0" applyNumberFormat="1" applyFill="1" applyBorder="1" applyAlignment="1">
      <alignment horizontal="center" vertical="center" shrinkToFit="1"/>
    </xf>
    <xf numFmtId="49" fontId="0" fillId="14" borderId="146" xfId="0" applyNumberForma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0" fillId="0" borderId="152" xfId="0" applyFill="1" applyBorder="1" applyAlignment="1">
      <alignment horizontal="center"/>
    </xf>
    <xf numFmtId="0" fontId="0" fillId="0" borderId="91" xfId="0" applyFill="1" applyBorder="1" applyAlignment="1">
      <alignment vertical="center"/>
    </xf>
    <xf numFmtId="0" fontId="0" fillId="0" borderId="153" xfId="0" applyFill="1" applyBorder="1" applyAlignment="1">
      <alignment vertical="center"/>
    </xf>
    <xf numFmtId="49" fontId="0" fillId="0" borderId="131" xfId="0" applyNumberFormat="1" applyFill="1" applyBorder="1" applyAlignment="1">
      <alignment horizontal="center" vertical="center" shrinkToFit="1"/>
    </xf>
    <xf numFmtId="0" fontId="5" fillId="11" borderId="144" xfId="0" applyFont="1" applyFill="1" applyBorder="1" applyAlignment="1">
      <alignment horizontal="center"/>
    </xf>
    <xf numFmtId="0" fontId="5" fillId="11" borderId="93" xfId="0" applyFont="1" applyFill="1" applyBorder="1" applyAlignment="1">
      <alignment vertical="center"/>
    </xf>
    <xf numFmtId="0" fontId="5" fillId="11" borderId="145" xfId="0" applyFont="1" applyFill="1" applyBorder="1" applyAlignment="1">
      <alignment vertical="center"/>
    </xf>
    <xf numFmtId="49" fontId="0" fillId="0" borderId="154" xfId="0" applyNumberFormat="1" applyFill="1" applyBorder="1" applyAlignment="1">
      <alignment horizontal="center" vertical="center" shrinkToFit="1"/>
    </xf>
    <xf numFmtId="49" fontId="0" fillId="0" borderId="155" xfId="0" applyNumberFormat="1" applyFill="1" applyBorder="1" applyAlignment="1">
      <alignment horizontal="center" vertical="center" shrinkToFit="1"/>
    </xf>
    <xf numFmtId="49" fontId="0" fillId="27" borderId="42" xfId="0" applyNumberFormat="1" applyFill="1" applyBorder="1" applyAlignment="1">
      <alignment horizontal="center" vertical="center" shrinkToFit="1"/>
    </xf>
    <xf numFmtId="49" fontId="0" fillId="27" borderId="10" xfId="0" applyNumberFormat="1" applyFill="1" applyBorder="1" applyAlignment="1">
      <alignment horizontal="center" vertical="center" shrinkToFit="1"/>
    </xf>
    <xf numFmtId="49" fontId="0" fillId="27" borderId="149" xfId="0" applyNumberFormat="1" applyFill="1" applyBorder="1" applyAlignment="1">
      <alignment horizontal="center" vertical="center" shrinkToFit="1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5" xfId="0" applyNumberFormat="1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15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7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10" borderId="25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0" fillId="0" borderId="131" xfId="0" applyNumberFormat="1" applyFont="1" applyFill="1" applyBorder="1" applyAlignment="1">
      <alignment horizontal="center" vertical="center" wrapText="1"/>
    </xf>
    <xf numFmtId="0" fontId="0" fillId="0" borderId="154" xfId="0" applyNumberFormat="1" applyFont="1" applyFill="1" applyBorder="1" applyAlignment="1">
      <alignment horizontal="center" vertical="center" wrapText="1"/>
    </xf>
    <xf numFmtId="0" fontId="0" fillId="0" borderId="131" xfId="0" applyNumberFormat="1" applyFont="1" applyFill="1" applyBorder="1" applyAlignment="1" applyProtection="1">
      <alignment horizontal="center" vertical="center" wrapText="1"/>
      <protection/>
    </xf>
    <xf numFmtId="0" fontId="0" fillId="0" borderId="84" xfId="0" applyNumberFormat="1" applyFont="1" applyFill="1" applyBorder="1" applyAlignment="1" applyProtection="1">
      <alignment horizontal="center" vertical="center" wrapText="1"/>
      <protection/>
    </xf>
    <xf numFmtId="0" fontId="0" fillId="0" borderId="154" xfId="0" applyNumberFormat="1" applyFont="1" applyFill="1" applyBorder="1" applyAlignment="1" applyProtection="1">
      <alignment horizontal="center" vertical="center" wrapText="1"/>
      <protection/>
    </xf>
    <xf numFmtId="0" fontId="0" fillId="0" borderId="85" xfId="0" applyNumberFormat="1" applyFont="1" applyFill="1" applyBorder="1" applyAlignment="1" applyProtection="1">
      <alignment horizontal="center" vertical="center" wrapText="1"/>
      <protection/>
    </xf>
    <xf numFmtId="0" fontId="0" fillId="0" borderId="13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10" borderId="29" xfId="0" applyFont="1" applyFill="1" applyBorder="1" applyAlignment="1">
      <alignment horizontal="center" vertical="center" wrapText="1"/>
    </xf>
    <xf numFmtId="0" fontId="0" fillId="10" borderId="22" xfId="0" applyFont="1" applyFill="1" applyBorder="1" applyAlignment="1">
      <alignment horizontal="center" vertical="center" wrapText="1"/>
    </xf>
    <xf numFmtId="0" fontId="0" fillId="10" borderId="32" xfId="0" applyFon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shrinkToFit="1"/>
    </xf>
    <xf numFmtId="49" fontId="0" fillId="0" borderId="131" xfId="0" applyNumberFormat="1" applyFont="1" applyFill="1" applyBorder="1" applyAlignment="1">
      <alignment horizontal="center" vertical="center" shrinkToFit="1"/>
    </xf>
    <xf numFmtId="49" fontId="0" fillId="0" borderId="16" xfId="0" applyNumberFormat="1" applyFont="1" applyFill="1" applyBorder="1" applyAlignment="1">
      <alignment horizontal="center" vertical="center" shrinkToFit="1"/>
    </xf>
    <xf numFmtId="0" fontId="0" fillId="0" borderId="158" xfId="0" applyFont="1" applyFill="1" applyBorder="1" applyAlignment="1">
      <alignment horizontal="center" vertical="center"/>
    </xf>
    <xf numFmtId="0" fontId="0" fillId="0" borderId="159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 shrinkToFit="1"/>
    </xf>
    <xf numFmtId="49" fontId="0" fillId="0" borderId="154" xfId="0" applyNumberFormat="1" applyFont="1" applyFill="1" applyBorder="1" applyAlignment="1">
      <alignment horizontal="center" vertical="center" shrinkToFit="1"/>
    </xf>
    <xf numFmtId="0" fontId="0" fillId="10" borderId="159" xfId="0" applyFont="1" applyFill="1" applyBorder="1" applyAlignment="1">
      <alignment horizontal="center" vertical="center" wrapText="1"/>
    </xf>
    <xf numFmtId="0" fontId="0" fillId="10" borderId="160" xfId="0" applyFont="1" applyFill="1" applyBorder="1" applyAlignment="1">
      <alignment horizontal="center" vertical="center" wrapText="1"/>
    </xf>
    <xf numFmtId="0" fontId="0" fillId="10" borderId="130" xfId="0" applyFont="1" applyFill="1" applyBorder="1" applyAlignment="1">
      <alignment horizontal="center" vertical="center" wrapText="1"/>
    </xf>
    <xf numFmtId="0" fontId="0" fillId="10" borderId="158" xfId="0" applyFont="1" applyFill="1" applyBorder="1" applyAlignment="1">
      <alignment horizontal="center" vertical="center" wrapText="1"/>
    </xf>
    <xf numFmtId="0" fontId="0" fillId="10" borderId="31" xfId="0" applyFont="1" applyFill="1" applyBorder="1" applyAlignment="1">
      <alignment horizontal="center" vertical="center" wrapText="1"/>
    </xf>
    <xf numFmtId="0" fontId="0" fillId="10" borderId="161" xfId="0" applyFont="1" applyFill="1" applyBorder="1" applyAlignment="1">
      <alignment horizontal="center" vertical="center" wrapText="1"/>
    </xf>
    <xf numFmtId="0" fontId="0" fillId="0" borderId="155" xfId="0" applyFont="1" applyFill="1" applyBorder="1" applyAlignment="1">
      <alignment horizontal="center" vertical="center" wrapText="1"/>
    </xf>
    <xf numFmtId="0" fontId="0" fillId="0" borderId="155" xfId="0" applyFont="1" applyFill="1" applyBorder="1" applyAlignment="1">
      <alignment horizontal="center" vertical="center" shrinkToFit="1"/>
    </xf>
    <xf numFmtId="0" fontId="0" fillId="0" borderId="83" xfId="0" applyFont="1" applyFill="1" applyBorder="1" applyAlignment="1">
      <alignment horizontal="center" vertical="center" wrapText="1"/>
    </xf>
    <xf numFmtId="0" fontId="0" fillId="0" borderId="162" xfId="0" applyFont="1" applyFill="1" applyBorder="1" applyAlignment="1">
      <alignment horizontal="center" vertical="center" shrinkToFit="1"/>
    </xf>
    <xf numFmtId="0" fontId="0" fillId="0" borderId="90" xfId="0" applyFont="1" applyFill="1" applyBorder="1" applyAlignment="1">
      <alignment horizontal="center" vertical="center" shrinkToFit="1"/>
    </xf>
    <xf numFmtId="0" fontId="0" fillId="0" borderId="163" xfId="0" applyFont="1" applyFill="1" applyBorder="1" applyAlignment="1">
      <alignment horizontal="center" vertical="center" shrinkToFit="1"/>
    </xf>
    <xf numFmtId="0" fontId="0" fillId="0" borderId="131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horizontal="center" vertical="center" shrinkToFit="1"/>
    </xf>
    <xf numFmtId="49" fontId="0" fillId="28" borderId="13" xfId="0" applyNumberFormat="1" applyFill="1" applyBorder="1" applyAlignment="1">
      <alignment horizontal="center" vertical="center"/>
    </xf>
    <xf numFmtId="49" fontId="0" fillId="28" borderId="155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5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49" fontId="0" fillId="0" borderId="164" xfId="0" applyNumberFormat="1" applyFill="1" applyBorder="1" applyAlignment="1">
      <alignment horizontal="center" vertical="center" shrinkToFit="1"/>
    </xf>
    <xf numFmtId="49" fontId="0" fillId="0" borderId="25" xfId="0" applyNumberFormat="1" applyFill="1" applyBorder="1" applyAlignment="1">
      <alignment horizontal="center" vertical="center" shrinkToFit="1"/>
    </xf>
    <xf numFmtId="49" fontId="0" fillId="0" borderId="29" xfId="0" applyNumberFormat="1" applyFill="1" applyBorder="1" applyAlignment="1">
      <alignment horizontal="center" vertical="center" shrinkToFit="1"/>
    </xf>
    <xf numFmtId="49" fontId="0" fillId="0" borderId="165" xfId="0" applyNumberFormat="1" applyFill="1" applyBorder="1" applyAlignment="1">
      <alignment horizontal="center" vertical="center" shrinkToFit="1"/>
    </xf>
    <xf numFmtId="49" fontId="0" fillId="0" borderId="32" xfId="0" applyNumberFormat="1" applyFill="1" applyBorder="1" applyAlignment="1">
      <alignment horizontal="center" vertical="center" shrinkToFit="1"/>
    </xf>
    <xf numFmtId="0" fontId="0" fillId="0" borderId="147" xfId="0" applyFont="1" applyFill="1" applyBorder="1" applyAlignment="1">
      <alignment horizontal="center" vertical="center" shrinkToFit="1"/>
    </xf>
    <xf numFmtId="0" fontId="0" fillId="0" borderId="166" xfId="0" applyFont="1" applyFill="1" applyBorder="1" applyAlignment="1">
      <alignment horizontal="center" vertical="center" shrinkToFit="1"/>
    </xf>
    <xf numFmtId="0" fontId="0" fillId="0" borderId="147" xfId="0" applyFont="1" applyFill="1" applyBorder="1" applyAlignment="1">
      <alignment horizontal="center" vertical="center" wrapText="1"/>
    </xf>
    <xf numFmtId="0" fontId="0" fillId="0" borderId="166" xfId="0" applyFont="1" applyFill="1" applyBorder="1" applyAlignment="1">
      <alignment horizontal="center" vertical="center" wrapText="1"/>
    </xf>
    <xf numFmtId="0" fontId="0" fillId="0" borderId="130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Fill="1" applyBorder="1" applyAlignment="1">
      <alignment horizontal="center" vertical="center" wrapText="1"/>
    </xf>
    <xf numFmtId="0" fontId="0" fillId="0" borderId="32" xfId="0" applyNumberFormat="1" applyFont="1" applyFill="1" applyBorder="1" applyAlignment="1">
      <alignment horizontal="center" vertical="center" wrapText="1"/>
    </xf>
    <xf numFmtId="0" fontId="0" fillId="0" borderId="42" xfId="0" applyNumberFormat="1" applyFont="1" applyFill="1" applyBorder="1" applyAlignment="1">
      <alignment horizontal="center" vertical="center" wrapText="1"/>
    </xf>
    <xf numFmtId="0" fontId="0" fillId="0" borderId="41" xfId="0" applyNumberFormat="1" applyFont="1" applyFill="1" applyBorder="1" applyAlignment="1">
      <alignment horizontal="center" vertical="center" wrapText="1"/>
    </xf>
    <xf numFmtId="0" fontId="0" fillId="0" borderId="130" xfId="0" applyNumberFormat="1" applyFont="1" applyFill="1" applyBorder="1" applyAlignment="1" applyProtection="1">
      <alignment horizontal="center" vertical="center" wrapText="1"/>
      <protection/>
    </xf>
    <xf numFmtId="0" fontId="0" fillId="0" borderId="167" xfId="0" applyNumberFormat="1" applyFont="1" applyFill="1" applyBorder="1" applyAlignment="1" applyProtection="1">
      <alignment horizontal="center" vertical="center" wrapText="1"/>
      <protection/>
    </xf>
    <xf numFmtId="0" fontId="0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149" xfId="0" applyNumberFormat="1" applyFont="1" applyFill="1" applyBorder="1" applyAlignment="1" applyProtection="1">
      <alignment horizontal="center" vertical="center" wrapText="1"/>
      <protection/>
    </xf>
    <xf numFmtId="0" fontId="10" fillId="0" borderId="168" xfId="0" applyFont="1" applyFill="1" applyBorder="1" applyAlignment="1">
      <alignment horizontal="center" vertical="center"/>
    </xf>
    <xf numFmtId="49" fontId="0" fillId="28" borderId="169" xfId="0" applyNumberFormat="1" applyFill="1" applyBorder="1" applyAlignment="1">
      <alignment horizontal="center" vertical="center"/>
    </xf>
    <xf numFmtId="49" fontId="0" fillId="28" borderId="90" xfId="0" applyNumberFormat="1" applyFill="1" applyBorder="1" applyAlignment="1">
      <alignment horizontal="center" vertical="center"/>
    </xf>
    <xf numFmtId="49" fontId="0" fillId="28" borderId="166" xfId="0" applyNumberFormat="1" applyFill="1" applyBorder="1" applyAlignment="1">
      <alignment horizontal="center" vertical="center"/>
    </xf>
    <xf numFmtId="0" fontId="0" fillId="10" borderId="42" xfId="0" applyFont="1" applyFill="1" applyBorder="1" applyAlignment="1">
      <alignment horizontal="center" vertical="center" wrapText="1"/>
    </xf>
    <xf numFmtId="0" fontId="0" fillId="10" borderId="41" xfId="0" applyFont="1" applyFill="1" applyBorder="1" applyAlignment="1">
      <alignment horizontal="center" vertical="center" wrapText="1"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150" xfId="0" applyNumberFormat="1" applyFont="1" applyFill="1" applyBorder="1" applyAlignment="1" applyProtection="1">
      <alignment horizontal="center" vertical="center" wrapText="1"/>
      <protection/>
    </xf>
    <xf numFmtId="49" fontId="0" fillId="0" borderId="170" xfId="0" applyNumberFormat="1" applyFill="1" applyBorder="1" applyAlignment="1">
      <alignment horizontal="center" vertical="center" shrinkToFit="1"/>
    </xf>
    <xf numFmtId="49" fontId="0" fillId="0" borderId="41" xfId="0" applyNumberFormat="1" applyFill="1" applyBorder="1" applyAlignment="1">
      <alignment horizontal="center" vertical="center" shrinkToFit="1"/>
    </xf>
    <xf numFmtId="0" fontId="0" fillId="26" borderId="130" xfId="0" applyNumberFormat="1" applyFont="1" applyFill="1" applyBorder="1" applyAlignment="1">
      <alignment horizontal="center" vertical="center" wrapText="1"/>
    </xf>
    <xf numFmtId="0" fontId="0" fillId="26" borderId="29" xfId="0" applyNumberFormat="1" applyFont="1" applyFill="1" applyBorder="1" applyAlignment="1">
      <alignment horizontal="center" vertical="center" wrapText="1"/>
    </xf>
    <xf numFmtId="0" fontId="0" fillId="26" borderId="42" xfId="0" applyNumberFormat="1" applyFont="1" applyFill="1" applyBorder="1" applyAlignment="1">
      <alignment horizontal="center" vertical="center" wrapText="1"/>
    </xf>
    <xf numFmtId="0" fontId="0" fillId="26" borderId="41" xfId="0" applyNumberFormat="1" applyFont="1" applyFill="1" applyBorder="1" applyAlignment="1">
      <alignment horizontal="center" vertical="center" wrapText="1"/>
    </xf>
    <xf numFmtId="49" fontId="0" fillId="26" borderId="164" xfId="0" applyNumberFormat="1" applyFill="1" applyBorder="1" applyAlignment="1">
      <alignment horizontal="center" vertical="center" shrinkToFit="1"/>
    </xf>
    <xf numFmtId="49" fontId="0" fillId="26" borderId="25" xfId="0" applyNumberFormat="1" applyFill="1" applyBorder="1" applyAlignment="1">
      <alignment horizontal="center" vertical="center" shrinkToFit="1"/>
    </xf>
    <xf numFmtId="49" fontId="0" fillId="26" borderId="29" xfId="0" applyNumberFormat="1" applyFill="1" applyBorder="1" applyAlignment="1">
      <alignment horizontal="center" vertical="center" shrinkToFit="1"/>
    </xf>
    <xf numFmtId="49" fontId="0" fillId="26" borderId="170" xfId="0" applyNumberFormat="1" applyFill="1" applyBorder="1" applyAlignment="1">
      <alignment horizontal="center" vertical="center" shrinkToFit="1"/>
    </xf>
    <xf numFmtId="49" fontId="0" fillId="26" borderId="10" xfId="0" applyNumberFormat="1" applyFill="1" applyBorder="1" applyAlignment="1">
      <alignment horizontal="center" vertical="center" shrinkToFit="1"/>
    </xf>
    <xf numFmtId="49" fontId="0" fillId="26" borderId="41" xfId="0" applyNumberFormat="1" applyFill="1" applyBorder="1" applyAlignment="1">
      <alignment horizontal="center" vertical="center" shrinkToFit="1"/>
    </xf>
    <xf numFmtId="0" fontId="0" fillId="26" borderId="130" xfId="0" applyFont="1" applyFill="1" applyBorder="1" applyAlignment="1">
      <alignment horizontal="center" vertical="center"/>
    </xf>
    <xf numFmtId="0" fontId="0" fillId="26" borderId="25" xfId="0" applyFont="1" applyFill="1" applyBorder="1" applyAlignment="1">
      <alignment horizontal="center" vertical="center"/>
    </xf>
    <xf numFmtId="0" fontId="0" fillId="26" borderId="158" xfId="0" applyFont="1" applyFill="1" applyBorder="1" applyAlignment="1">
      <alignment horizontal="center" vertical="center"/>
    </xf>
    <xf numFmtId="0" fontId="0" fillId="26" borderId="159" xfId="0" applyFont="1" applyFill="1" applyBorder="1" applyAlignment="1">
      <alignment horizontal="center" vertical="center"/>
    </xf>
    <xf numFmtId="0" fontId="0" fillId="26" borderId="29" xfId="0" applyFont="1" applyFill="1" applyBorder="1" applyAlignment="1">
      <alignment horizontal="center" vertical="center"/>
    </xf>
    <xf numFmtId="0" fontId="0" fillId="0" borderId="148" xfId="0" applyFont="1" applyFill="1" applyBorder="1" applyAlignment="1">
      <alignment horizontal="center" vertical="center" wrapText="1"/>
    </xf>
    <xf numFmtId="0" fontId="0" fillId="0" borderId="171" xfId="0" applyNumberFormat="1" applyFont="1" applyFill="1" applyBorder="1" applyAlignment="1" applyProtection="1">
      <alignment horizontal="center" vertical="center" wrapText="1"/>
      <protection/>
    </xf>
    <xf numFmtId="0" fontId="0" fillId="0" borderId="172" xfId="0" applyNumberFormat="1" applyFont="1" applyFill="1" applyBorder="1" applyAlignment="1" applyProtection="1">
      <alignment horizontal="center" vertical="center" wrapText="1"/>
      <protection/>
    </xf>
    <xf numFmtId="0" fontId="0" fillId="10" borderId="173" xfId="0" applyFont="1" applyFill="1" applyBorder="1" applyAlignment="1">
      <alignment horizontal="center" vertical="center" wrapText="1"/>
    </xf>
    <xf numFmtId="0" fontId="0" fillId="25" borderId="130" xfId="0" applyFont="1" applyFill="1" applyBorder="1" applyAlignment="1">
      <alignment horizontal="center" vertical="center"/>
    </xf>
    <xf numFmtId="0" fontId="0" fillId="25" borderId="25" xfId="0" applyFont="1" applyFill="1" applyBorder="1" applyAlignment="1">
      <alignment horizontal="center" vertical="center"/>
    </xf>
    <xf numFmtId="0" fontId="0" fillId="25" borderId="29" xfId="0" applyFont="1" applyFill="1" applyBorder="1" applyAlignment="1">
      <alignment horizontal="center" vertical="center"/>
    </xf>
    <xf numFmtId="0" fontId="0" fillId="25" borderId="159" xfId="0" applyFont="1" applyFill="1" applyBorder="1" applyAlignment="1">
      <alignment horizontal="center" vertical="center"/>
    </xf>
    <xf numFmtId="0" fontId="0" fillId="26" borderId="162" xfId="0" applyFont="1" applyFill="1" applyBorder="1" applyAlignment="1">
      <alignment horizontal="center" vertical="center" shrinkToFit="1"/>
    </xf>
    <xf numFmtId="0" fontId="0" fillId="26" borderId="90" xfId="0" applyFont="1" applyFill="1" applyBorder="1" applyAlignment="1">
      <alignment horizontal="center" vertical="center" shrinkToFit="1"/>
    </xf>
    <xf numFmtId="0" fontId="0" fillId="26" borderId="166" xfId="0" applyFont="1" applyFill="1" applyBorder="1" applyAlignment="1">
      <alignment horizontal="center" vertical="center" shrinkToFit="1"/>
    </xf>
    <xf numFmtId="0" fontId="0" fillId="26" borderId="130" xfId="0" applyFont="1" applyFill="1" applyBorder="1" applyAlignment="1">
      <alignment horizontal="center" vertical="center" wrapText="1"/>
    </xf>
    <xf numFmtId="0" fontId="0" fillId="26" borderId="25" xfId="0" applyFont="1" applyFill="1" applyBorder="1" applyAlignment="1">
      <alignment horizontal="center" vertical="center" wrapText="1"/>
    </xf>
    <xf numFmtId="0" fontId="0" fillId="26" borderId="29" xfId="0" applyFont="1" applyFill="1" applyBorder="1" applyAlignment="1">
      <alignment horizontal="center" vertical="center" wrapText="1"/>
    </xf>
    <xf numFmtId="0" fontId="0" fillId="26" borderId="42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 wrapText="1"/>
    </xf>
    <xf numFmtId="0" fontId="0" fillId="26" borderId="41" xfId="0" applyFont="1" applyFill="1" applyBorder="1" applyAlignment="1">
      <alignment horizontal="center" vertical="center" wrapText="1"/>
    </xf>
    <xf numFmtId="0" fontId="0" fillId="26" borderId="130" xfId="0" applyNumberFormat="1" applyFont="1" applyFill="1" applyBorder="1" applyAlignment="1" applyProtection="1">
      <alignment horizontal="center" vertical="center" wrapText="1"/>
      <protection/>
    </xf>
    <xf numFmtId="0" fontId="0" fillId="26" borderId="167" xfId="0" applyNumberFormat="1" applyFont="1" applyFill="1" applyBorder="1" applyAlignment="1" applyProtection="1">
      <alignment horizontal="center" vertical="center" wrapText="1"/>
      <protection/>
    </xf>
    <xf numFmtId="0" fontId="0" fillId="26" borderId="42" xfId="0" applyNumberFormat="1" applyFont="1" applyFill="1" applyBorder="1" applyAlignment="1" applyProtection="1">
      <alignment horizontal="center" vertical="center" wrapText="1"/>
      <protection/>
    </xf>
    <xf numFmtId="0" fontId="0" fillId="26" borderId="149" xfId="0" applyNumberFormat="1" applyFont="1" applyFill="1" applyBorder="1" applyAlignment="1" applyProtection="1">
      <alignment horizontal="center" vertical="center" wrapText="1"/>
      <protection/>
    </xf>
    <xf numFmtId="49" fontId="0" fillId="0" borderId="169" xfId="0" applyNumberFormat="1" applyFill="1" applyBorder="1" applyAlignment="1">
      <alignment horizontal="center" vertical="center"/>
    </xf>
    <xf numFmtId="49" fontId="0" fillId="0" borderId="90" xfId="0" applyNumberFormat="1" applyFill="1" applyBorder="1" applyAlignment="1">
      <alignment horizontal="center" vertical="center"/>
    </xf>
    <xf numFmtId="49" fontId="0" fillId="0" borderId="166" xfId="0" applyNumberForma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0" fillId="0" borderId="103" xfId="0" applyFill="1" applyBorder="1" applyAlignment="1">
      <alignment horizontal="center" vertical="center"/>
    </xf>
    <xf numFmtId="178" fontId="14" fillId="0" borderId="169" xfId="0" applyNumberFormat="1" applyFont="1" applyFill="1" applyBorder="1" applyAlignment="1">
      <alignment horizontal="center" vertical="center"/>
    </xf>
    <xf numFmtId="178" fontId="14" fillId="0" borderId="90" xfId="0" applyNumberFormat="1" applyFont="1" applyFill="1" applyBorder="1" applyAlignment="1">
      <alignment horizontal="center" vertical="center"/>
    </xf>
    <xf numFmtId="178" fontId="14" fillId="0" borderId="148" xfId="0" applyNumberFormat="1" applyFont="1" applyFill="1" applyBorder="1" applyAlignment="1">
      <alignment horizontal="center" vertical="center"/>
    </xf>
    <xf numFmtId="178" fontId="14" fillId="0" borderId="174" xfId="0" applyNumberFormat="1" applyFont="1" applyFill="1" applyBorder="1" applyAlignment="1">
      <alignment horizontal="center" vertical="center"/>
    </xf>
    <xf numFmtId="178" fontId="14" fillId="0" borderId="92" xfId="0" applyNumberFormat="1" applyFont="1" applyFill="1" applyBorder="1" applyAlignment="1">
      <alignment horizontal="center" vertical="center"/>
    </xf>
    <xf numFmtId="178" fontId="14" fillId="0" borderId="175" xfId="0" applyNumberFormat="1" applyFont="1" applyFill="1" applyBorder="1" applyAlignment="1">
      <alignment horizontal="center" vertical="center"/>
    </xf>
    <xf numFmtId="178" fontId="14" fillId="0" borderId="176" xfId="0" applyNumberFormat="1" applyFont="1" applyFill="1" applyBorder="1" applyAlignment="1">
      <alignment horizontal="center" vertical="center"/>
    </xf>
    <xf numFmtId="178" fontId="14" fillId="0" borderId="91" xfId="0" applyNumberFormat="1" applyFont="1" applyFill="1" applyBorder="1" applyAlignment="1">
      <alignment horizontal="center" vertical="center"/>
    </xf>
    <xf numFmtId="178" fontId="14" fillId="0" borderId="153" xfId="0" applyNumberFormat="1" applyFont="1" applyFill="1" applyBorder="1" applyAlignment="1">
      <alignment horizontal="center" vertical="center"/>
    </xf>
    <xf numFmtId="178" fontId="14" fillId="0" borderId="168" xfId="0" applyNumberFormat="1" applyFont="1" applyFill="1" applyBorder="1" applyAlignment="1">
      <alignment horizontal="center" vertical="center"/>
    </xf>
    <xf numFmtId="178" fontId="14" fillId="0" borderId="0" xfId="0" applyNumberFormat="1" applyFont="1" applyFill="1" applyBorder="1" applyAlignment="1">
      <alignment horizontal="center" vertical="center"/>
    </xf>
    <xf numFmtId="178" fontId="14" fillId="0" borderId="177" xfId="0" applyNumberFormat="1" applyFont="1" applyFill="1" applyBorder="1" applyAlignment="1">
      <alignment horizontal="center" vertical="center"/>
    </xf>
    <xf numFmtId="178" fontId="14" fillId="0" borderId="170" xfId="0" applyNumberFormat="1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/>
    </xf>
    <xf numFmtId="178" fontId="14" fillId="0" borderId="149" xfId="0" applyNumberFormat="1" applyFont="1" applyFill="1" applyBorder="1" applyAlignment="1">
      <alignment horizontal="center" vertical="center"/>
    </xf>
    <xf numFmtId="49" fontId="15" fillId="0" borderId="178" xfId="0" applyNumberFormat="1" applyFont="1" applyFill="1" applyBorder="1" applyAlignment="1">
      <alignment horizontal="center" vertical="center" shrinkToFit="1"/>
    </xf>
    <xf numFmtId="49" fontId="15" fillId="0" borderId="89" xfId="0" applyNumberFormat="1" applyFont="1" applyFill="1" applyBorder="1" applyAlignment="1">
      <alignment horizontal="center" vertical="center" shrinkToFit="1"/>
    </xf>
    <xf numFmtId="49" fontId="15" fillId="0" borderId="146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07" xfId="0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 textRotation="255" shrinkToFit="1"/>
    </xf>
    <xf numFmtId="0" fontId="0" fillId="0" borderId="98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1" xfId="0" applyNumberForma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textRotation="255" shrinkToFit="1"/>
    </xf>
    <xf numFmtId="0" fontId="0" fillId="0" borderId="30" xfId="0" applyFont="1" applyFill="1" applyBorder="1" applyAlignment="1">
      <alignment horizontal="center" vertical="center" textRotation="255" shrinkToFit="1"/>
    </xf>
    <xf numFmtId="0" fontId="0" fillId="0" borderId="23" xfId="0" applyFont="1" applyFill="1" applyBorder="1" applyAlignment="1">
      <alignment horizontal="center" vertical="center" textRotation="255" shrinkToFit="1"/>
    </xf>
    <xf numFmtId="0" fontId="0" fillId="0" borderId="31" xfId="0" applyFont="1" applyFill="1" applyBorder="1" applyAlignment="1">
      <alignment horizontal="center" vertical="center" textRotation="255" shrinkToFit="1"/>
    </xf>
    <xf numFmtId="0" fontId="0" fillId="0" borderId="32" xfId="0" applyFont="1" applyFill="1" applyBorder="1" applyAlignment="1">
      <alignment horizontal="center" vertical="center" textRotation="255" shrinkToFit="1"/>
    </xf>
    <xf numFmtId="0" fontId="0" fillId="0" borderId="130" xfId="0" applyFont="1" applyFill="1" applyBorder="1" applyAlignment="1">
      <alignment horizontal="center" vertical="center" textRotation="255" shrinkToFit="1"/>
    </xf>
    <xf numFmtId="0" fontId="7" fillId="0" borderId="91" xfId="0" applyFont="1" applyFill="1" applyBorder="1" applyAlignment="1">
      <alignment horizontal="center" vertical="center" shrinkToFit="1"/>
    </xf>
    <xf numFmtId="0" fontId="7" fillId="0" borderId="15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77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49" xfId="0" applyFont="1" applyFill="1" applyBorder="1" applyAlignment="1">
      <alignment horizontal="center" vertical="center" shrinkToFit="1"/>
    </xf>
    <xf numFmtId="0" fontId="7" fillId="0" borderId="176" xfId="0" applyFont="1" applyFill="1" applyBorder="1" applyAlignment="1">
      <alignment horizontal="center" vertical="center" shrinkToFit="1"/>
    </xf>
    <xf numFmtId="49" fontId="15" fillId="0" borderId="165" xfId="0" applyNumberFormat="1" applyFont="1" applyFill="1" applyBorder="1" applyAlignment="1">
      <alignment horizontal="center" vertical="center" shrinkToFit="1"/>
    </xf>
    <xf numFmtId="49" fontId="15" fillId="0" borderId="22" xfId="0" applyNumberFormat="1" applyFont="1" applyFill="1" applyBorder="1" applyAlignment="1">
      <alignment horizontal="center" vertical="center" shrinkToFit="1"/>
    </xf>
    <xf numFmtId="49" fontId="15" fillId="0" borderId="150" xfId="0" applyNumberFormat="1" applyFont="1" applyFill="1" applyBorder="1" applyAlignment="1">
      <alignment horizontal="center" vertical="center" shrinkToFit="1"/>
    </xf>
    <xf numFmtId="49" fontId="15" fillId="0" borderId="169" xfId="0" applyNumberFormat="1" applyFont="1" applyFill="1" applyBorder="1" applyAlignment="1">
      <alignment horizontal="center" vertical="center" shrinkToFit="1"/>
    </xf>
    <xf numFmtId="49" fontId="15" fillId="0" borderId="90" xfId="0" applyNumberFormat="1" applyFont="1" applyFill="1" applyBorder="1" applyAlignment="1">
      <alignment horizontal="center" vertical="center" shrinkToFit="1"/>
    </xf>
    <xf numFmtId="49" fontId="15" fillId="0" borderId="148" xfId="0" applyNumberFormat="1" applyFont="1" applyFill="1" applyBorder="1" applyAlignment="1">
      <alignment horizontal="center" vertical="center" shrinkToFit="1"/>
    </xf>
    <xf numFmtId="0" fontId="7" fillId="0" borderId="179" xfId="0" applyFont="1" applyFill="1" applyBorder="1" applyAlignment="1">
      <alignment horizontal="center" vertical="center" shrinkToFit="1"/>
    </xf>
    <xf numFmtId="0" fontId="7" fillId="0" borderId="80" xfId="0" applyFont="1" applyFill="1" applyBorder="1" applyAlignment="1">
      <alignment horizontal="center" vertical="center" shrinkToFit="1"/>
    </xf>
    <xf numFmtId="0" fontId="7" fillId="0" borderId="143" xfId="0" applyFont="1" applyFill="1" applyBorder="1" applyAlignment="1">
      <alignment horizontal="center" vertical="center" shrinkToFit="1"/>
    </xf>
    <xf numFmtId="0" fontId="7" fillId="0" borderId="165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150" xfId="0" applyFont="1" applyFill="1" applyBorder="1" applyAlignment="1">
      <alignment horizontal="center" vertical="center" shrinkToFit="1"/>
    </xf>
    <xf numFmtId="20" fontId="14" fillId="0" borderId="165" xfId="0" applyNumberFormat="1" applyFont="1" applyFill="1" applyBorder="1" applyAlignment="1">
      <alignment horizontal="center" vertical="center"/>
    </xf>
    <xf numFmtId="20" fontId="14" fillId="0" borderId="22" xfId="0" applyNumberFormat="1" applyFont="1" applyFill="1" applyBorder="1" applyAlignment="1">
      <alignment horizontal="center" vertical="center"/>
    </xf>
    <xf numFmtId="20" fontId="14" fillId="0" borderId="150" xfId="0" applyNumberFormat="1" applyFont="1" applyFill="1" applyBorder="1" applyAlignment="1">
      <alignment horizontal="center" vertical="center"/>
    </xf>
    <xf numFmtId="0" fontId="0" fillId="0" borderId="114" xfId="0" applyFill="1" applyBorder="1" applyAlignment="1">
      <alignment horizontal="center" vertical="center"/>
    </xf>
    <xf numFmtId="0" fontId="0" fillId="0" borderId="180" xfId="0" applyFill="1" applyBorder="1" applyAlignment="1">
      <alignment horizontal="center" vertical="center"/>
    </xf>
    <xf numFmtId="20" fontId="14" fillId="0" borderId="169" xfId="0" applyNumberFormat="1" applyFont="1" applyFill="1" applyBorder="1" applyAlignment="1">
      <alignment horizontal="center" vertical="center"/>
    </xf>
    <xf numFmtId="20" fontId="14" fillId="0" borderId="90" xfId="0" applyNumberFormat="1" applyFont="1" applyFill="1" applyBorder="1" applyAlignment="1">
      <alignment horizontal="center" vertical="center"/>
    </xf>
    <xf numFmtId="20" fontId="14" fillId="0" borderId="148" xfId="0" applyNumberFormat="1" applyFont="1" applyFill="1" applyBorder="1" applyAlignment="1">
      <alignment horizontal="center" vertical="center"/>
    </xf>
    <xf numFmtId="20" fontId="14" fillId="0" borderId="179" xfId="0" applyNumberFormat="1" applyFont="1" applyFill="1" applyBorder="1" applyAlignment="1">
      <alignment horizontal="center" vertical="center"/>
    </xf>
    <xf numFmtId="20" fontId="14" fillId="0" borderId="80" xfId="0" applyNumberFormat="1" applyFont="1" applyFill="1" applyBorder="1" applyAlignment="1">
      <alignment horizontal="center" vertical="center"/>
    </xf>
    <xf numFmtId="20" fontId="14" fillId="0" borderId="14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70" xfId="0" applyFont="1" applyFill="1" applyBorder="1" applyAlignment="1">
      <alignment horizontal="center" vertical="center" shrinkToFit="1"/>
    </xf>
    <xf numFmtId="49" fontId="15" fillId="0" borderId="179" xfId="0" applyNumberFormat="1" applyFont="1" applyFill="1" applyBorder="1" applyAlignment="1">
      <alignment horizontal="center" vertical="center" shrinkToFit="1"/>
    </xf>
    <xf numFmtId="49" fontId="15" fillId="0" borderId="80" xfId="0" applyNumberFormat="1" applyFont="1" applyFill="1" applyBorder="1" applyAlignment="1">
      <alignment horizontal="center" vertical="center" shrinkToFit="1"/>
    </xf>
    <xf numFmtId="49" fontId="15" fillId="0" borderId="143" xfId="0" applyNumberFormat="1" applyFont="1" applyFill="1" applyBorder="1" applyAlignment="1">
      <alignment horizontal="center" vertical="center" shrinkToFit="1"/>
    </xf>
    <xf numFmtId="49" fontId="13" fillId="0" borderId="80" xfId="0" applyNumberFormat="1" applyFont="1" applyFill="1" applyBorder="1" applyAlignment="1">
      <alignment horizontal="center" vertical="center"/>
    </xf>
    <xf numFmtId="49" fontId="13" fillId="0" borderId="143" xfId="0" applyNumberFormat="1" applyFont="1" applyFill="1" applyBorder="1" applyAlignment="1">
      <alignment horizontal="center" vertical="center"/>
    </xf>
    <xf numFmtId="49" fontId="13" fillId="0" borderId="179" xfId="0" applyNumberFormat="1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49" fontId="13" fillId="0" borderId="90" xfId="0" applyNumberFormat="1" applyFont="1" applyFill="1" applyBorder="1" applyAlignment="1">
      <alignment horizontal="center" vertical="center"/>
    </xf>
    <xf numFmtId="49" fontId="13" fillId="0" borderId="148" xfId="0" applyNumberFormat="1" applyFont="1" applyFill="1" applyBorder="1" applyAlignment="1">
      <alignment horizontal="center" vertical="center"/>
    </xf>
    <xf numFmtId="49" fontId="13" fillId="0" borderId="169" xfId="0" applyNumberFormat="1" applyFont="1" applyFill="1" applyBorder="1" applyAlignment="1">
      <alignment horizontal="center" vertical="center"/>
    </xf>
    <xf numFmtId="20" fontId="14" fillId="0" borderId="178" xfId="0" applyNumberFormat="1" applyFont="1" applyFill="1" applyBorder="1" applyAlignment="1">
      <alignment horizontal="center" vertical="center"/>
    </xf>
    <xf numFmtId="20" fontId="14" fillId="0" borderId="89" xfId="0" applyNumberFormat="1" applyFont="1" applyFill="1" applyBorder="1" applyAlignment="1">
      <alignment horizontal="center" vertical="center"/>
    </xf>
    <xf numFmtId="20" fontId="14" fillId="0" borderId="146" xfId="0" applyNumberFormat="1" applyFont="1" applyFill="1" applyBorder="1" applyAlignment="1">
      <alignment horizontal="center" vertical="center"/>
    </xf>
    <xf numFmtId="20" fontId="14" fillId="0" borderId="170" xfId="0" applyNumberFormat="1" applyFont="1" applyFill="1" applyBorder="1" applyAlignment="1">
      <alignment horizontal="center" vertical="center"/>
    </xf>
    <xf numFmtId="20" fontId="14" fillId="0" borderId="10" xfId="0" applyNumberFormat="1" applyFont="1" applyFill="1" applyBorder="1" applyAlignment="1">
      <alignment horizontal="center" vertical="center"/>
    </xf>
    <xf numFmtId="20" fontId="14" fillId="0" borderId="149" xfId="0" applyNumberFormat="1" applyFont="1" applyFill="1" applyBorder="1" applyAlignment="1">
      <alignment horizontal="center" vertical="center"/>
    </xf>
    <xf numFmtId="49" fontId="15" fillId="0" borderId="174" xfId="0" applyNumberFormat="1" applyFont="1" applyFill="1" applyBorder="1" applyAlignment="1">
      <alignment horizontal="center" vertical="center" shrinkToFit="1"/>
    </xf>
    <xf numFmtId="0" fontId="7" fillId="0" borderId="169" xfId="0" applyFont="1" applyFill="1" applyBorder="1" applyAlignment="1">
      <alignment horizontal="center" vertical="center" shrinkToFit="1"/>
    </xf>
    <xf numFmtId="0" fontId="7" fillId="0" borderId="90" xfId="0" applyFont="1" applyFill="1" applyBorder="1" applyAlignment="1">
      <alignment horizontal="center" vertical="center" shrinkToFit="1"/>
    </xf>
    <xf numFmtId="0" fontId="7" fillId="0" borderId="148" xfId="0" applyFont="1" applyFill="1" applyBorder="1" applyAlignment="1">
      <alignment horizontal="center" vertical="center" shrinkToFit="1"/>
    </xf>
    <xf numFmtId="20" fontId="14" fillId="0" borderId="174" xfId="0" applyNumberFormat="1" applyFont="1" applyFill="1" applyBorder="1" applyAlignment="1">
      <alignment horizontal="center" vertical="center"/>
    </xf>
    <xf numFmtId="20" fontId="14" fillId="0" borderId="92" xfId="0" applyNumberFormat="1" applyFont="1" applyFill="1" applyBorder="1" applyAlignment="1">
      <alignment horizontal="center" vertical="center"/>
    </xf>
    <xf numFmtId="20" fontId="14" fillId="0" borderId="175" xfId="0" applyNumberFormat="1" applyFont="1" applyFill="1" applyBorder="1" applyAlignment="1">
      <alignment horizontal="center" vertical="center"/>
    </xf>
    <xf numFmtId="49" fontId="13" fillId="0" borderId="174" xfId="0" applyNumberFormat="1" applyFont="1" applyFill="1" applyBorder="1" applyAlignment="1">
      <alignment horizontal="center" vertical="center"/>
    </xf>
    <xf numFmtId="49" fontId="13" fillId="0" borderId="92" xfId="0" applyNumberFormat="1" applyFont="1" applyFill="1" applyBorder="1" applyAlignment="1">
      <alignment horizontal="center" vertical="center"/>
    </xf>
    <xf numFmtId="49" fontId="15" fillId="0" borderId="170" xfId="0" applyNumberFormat="1" applyFont="1" applyFill="1" applyBorder="1" applyAlignment="1">
      <alignment horizontal="center" vertical="center" shrinkToFit="1"/>
    </xf>
    <xf numFmtId="49" fontId="15" fillId="0" borderId="10" xfId="0" applyNumberFormat="1" applyFont="1" applyFill="1" applyBorder="1" applyAlignment="1">
      <alignment horizontal="center" vertical="center" shrinkToFit="1"/>
    </xf>
    <xf numFmtId="49" fontId="15" fillId="0" borderId="149" xfId="0" applyNumberFormat="1" applyFont="1" applyFill="1" applyBorder="1" applyAlignment="1">
      <alignment horizontal="center" vertical="center" shrinkToFit="1"/>
    </xf>
    <xf numFmtId="0" fontId="7" fillId="0" borderId="168" xfId="0" applyFont="1" applyFill="1" applyBorder="1" applyAlignment="1">
      <alignment horizontal="center" vertical="center" shrinkToFit="1"/>
    </xf>
    <xf numFmtId="49" fontId="13" fillId="0" borderId="89" xfId="0" applyNumberFormat="1" applyFont="1" applyFill="1" applyBorder="1" applyAlignment="1">
      <alignment horizontal="center" vertical="center"/>
    </xf>
    <xf numFmtId="49" fontId="13" fillId="0" borderId="146" xfId="0" applyNumberFormat="1" applyFont="1" applyFill="1" applyBorder="1" applyAlignment="1">
      <alignment horizontal="center" vertical="center"/>
    </xf>
    <xf numFmtId="49" fontId="13" fillId="0" borderId="178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150" xfId="0" applyFill="1" applyBorder="1" applyAlignment="1">
      <alignment vertical="center"/>
    </xf>
    <xf numFmtId="0" fontId="13" fillId="0" borderId="89" xfId="0" applyFont="1" applyFill="1" applyBorder="1" applyAlignment="1">
      <alignment horizontal="center" vertical="center"/>
    </xf>
    <xf numFmtId="0" fontId="13" fillId="0" borderId="146" xfId="0" applyFont="1" applyFill="1" applyBorder="1" applyAlignment="1">
      <alignment horizontal="center" vertical="center"/>
    </xf>
    <xf numFmtId="0" fontId="15" fillId="0" borderId="181" xfId="0" applyFont="1" applyFill="1" applyBorder="1" applyAlignment="1">
      <alignment horizontal="center" vertical="center"/>
    </xf>
    <xf numFmtId="0" fontId="15" fillId="0" borderId="145" xfId="0" applyFont="1" applyFill="1" applyBorder="1" applyAlignment="1">
      <alignment horizontal="center" vertical="center"/>
    </xf>
    <xf numFmtId="0" fontId="11" fillId="0" borderId="181" xfId="0" applyFont="1" applyFill="1" applyBorder="1" applyAlignment="1">
      <alignment horizontal="center" vertical="center"/>
    </xf>
    <xf numFmtId="0" fontId="11" fillId="0" borderId="145" xfId="0" applyFont="1" applyFill="1" applyBorder="1" applyAlignment="1">
      <alignment horizontal="center" vertical="center"/>
    </xf>
    <xf numFmtId="56" fontId="14" fillId="0" borderId="176" xfId="0" applyNumberFormat="1" applyFont="1" applyFill="1" applyBorder="1" applyAlignment="1">
      <alignment horizontal="center" vertical="center"/>
    </xf>
    <xf numFmtId="56" fontId="14" fillId="0" borderId="91" xfId="0" applyNumberFormat="1" applyFont="1" applyFill="1" applyBorder="1" applyAlignment="1">
      <alignment horizontal="center" vertical="center"/>
    </xf>
    <xf numFmtId="56" fontId="14" fillId="0" borderId="153" xfId="0" applyNumberFormat="1" applyFont="1" applyFill="1" applyBorder="1" applyAlignment="1">
      <alignment horizontal="center" vertical="center"/>
    </xf>
    <xf numFmtId="56" fontId="14" fillId="0" borderId="168" xfId="0" applyNumberFormat="1" applyFont="1" applyFill="1" applyBorder="1" applyAlignment="1">
      <alignment horizontal="center" vertical="center"/>
    </xf>
    <xf numFmtId="56" fontId="14" fillId="0" borderId="0" xfId="0" applyNumberFormat="1" applyFont="1" applyFill="1" applyBorder="1" applyAlignment="1">
      <alignment horizontal="center" vertical="center"/>
    </xf>
    <xf numFmtId="56" fontId="14" fillId="0" borderId="177" xfId="0" applyNumberFormat="1" applyFont="1" applyFill="1" applyBorder="1" applyAlignment="1">
      <alignment horizontal="center" vertical="center"/>
    </xf>
    <xf numFmtId="56" fontId="14" fillId="0" borderId="170" xfId="0" applyNumberFormat="1" applyFont="1" applyFill="1" applyBorder="1" applyAlignment="1">
      <alignment horizontal="center" vertical="center"/>
    </xf>
    <xf numFmtId="56" fontId="14" fillId="0" borderId="10" xfId="0" applyNumberFormat="1" applyFont="1" applyFill="1" applyBorder="1" applyAlignment="1">
      <alignment horizontal="center" vertical="center"/>
    </xf>
    <xf numFmtId="56" fontId="14" fillId="0" borderId="149" xfId="0" applyNumberFormat="1" applyFont="1" applyFill="1" applyBorder="1" applyAlignment="1">
      <alignment horizontal="center" vertical="center"/>
    </xf>
    <xf numFmtId="0" fontId="11" fillId="0" borderId="181" xfId="0" applyFont="1" applyFill="1" applyBorder="1" applyAlignment="1">
      <alignment horizontal="center" vertical="center" shrinkToFit="1"/>
    </xf>
    <xf numFmtId="0" fontId="11" fillId="0" borderId="93" xfId="0" applyFont="1" applyFill="1" applyBorder="1" applyAlignment="1">
      <alignment horizontal="center" vertical="center" shrinkToFit="1"/>
    </xf>
    <xf numFmtId="0" fontId="11" fillId="0" borderId="145" xfId="0" applyFont="1" applyFill="1" applyBorder="1" applyAlignment="1">
      <alignment horizontal="center" vertical="center" shrinkToFit="1"/>
    </xf>
    <xf numFmtId="11" fontId="13" fillId="0" borderId="178" xfId="0" applyNumberFormat="1" applyFont="1" applyFill="1" applyBorder="1" applyAlignment="1">
      <alignment horizontal="center" vertical="center"/>
    </xf>
    <xf numFmtId="11" fontId="13" fillId="0" borderId="89" xfId="0" applyNumberFormat="1" applyFont="1" applyFill="1" applyBorder="1" applyAlignment="1">
      <alignment horizontal="center" vertical="center"/>
    </xf>
    <xf numFmtId="49" fontId="15" fillId="0" borderId="168" xfId="0" applyNumberFormat="1" applyFont="1" applyFill="1" applyBorder="1" applyAlignment="1">
      <alignment horizontal="center" vertical="center" shrinkToFit="1"/>
    </xf>
    <xf numFmtId="49" fontId="15" fillId="0" borderId="0" xfId="0" applyNumberFormat="1" applyFont="1" applyFill="1" applyBorder="1" applyAlignment="1">
      <alignment horizontal="center" vertical="center" shrinkToFit="1"/>
    </xf>
    <xf numFmtId="49" fontId="15" fillId="0" borderId="177" xfId="0" applyNumberFormat="1" applyFont="1" applyFill="1" applyBorder="1" applyAlignment="1">
      <alignment horizontal="center" vertical="center" shrinkToFit="1"/>
    </xf>
    <xf numFmtId="0" fontId="7" fillId="0" borderId="182" xfId="0" applyFont="1" applyFill="1" applyBorder="1" applyAlignment="1">
      <alignment horizontal="center" vertical="center" shrinkToFit="1"/>
    </xf>
    <xf numFmtId="0" fontId="7" fillId="0" borderId="183" xfId="0" applyFont="1" applyFill="1" applyBorder="1" applyAlignment="1">
      <alignment horizontal="center" vertical="center" shrinkToFit="1"/>
    </xf>
    <xf numFmtId="0" fontId="7" fillId="0" borderId="184" xfId="0" applyFont="1" applyFill="1" applyBorder="1" applyAlignment="1">
      <alignment horizontal="center" vertical="center" shrinkToFit="1"/>
    </xf>
    <xf numFmtId="0" fontId="11" fillId="0" borderId="93" xfId="0" applyFont="1" applyFill="1" applyBorder="1" applyAlignment="1">
      <alignment horizontal="center" vertical="center"/>
    </xf>
    <xf numFmtId="0" fontId="15" fillId="0" borderId="181" xfId="0" applyFont="1" applyFill="1" applyBorder="1" applyAlignment="1">
      <alignment horizontal="center" vertical="center" shrinkToFit="1"/>
    </xf>
    <xf numFmtId="0" fontId="15" fillId="0" borderId="93" xfId="0" applyFont="1" applyFill="1" applyBorder="1" applyAlignment="1">
      <alignment horizontal="center" vertical="center" shrinkToFit="1"/>
    </xf>
    <xf numFmtId="0" fontId="15" fillId="0" borderId="145" xfId="0" applyFont="1" applyFill="1" applyBorder="1" applyAlignment="1">
      <alignment horizontal="center" vertical="center" shrinkToFit="1"/>
    </xf>
    <xf numFmtId="0" fontId="15" fillId="0" borderId="93" xfId="0" applyFont="1" applyFill="1" applyBorder="1" applyAlignment="1">
      <alignment horizontal="center" vertical="center"/>
    </xf>
    <xf numFmtId="0" fontId="13" fillId="0" borderId="90" xfId="0" applyFont="1" applyFill="1" applyBorder="1" applyAlignment="1">
      <alignment horizontal="center" vertical="center"/>
    </xf>
    <xf numFmtId="0" fontId="13" fillId="0" borderId="148" xfId="0" applyFont="1" applyFill="1" applyBorder="1" applyAlignment="1">
      <alignment horizontal="center" vertical="center"/>
    </xf>
    <xf numFmtId="0" fontId="13" fillId="0" borderId="178" xfId="0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49" fontId="13" fillId="0" borderId="150" xfId="0" applyNumberFormat="1" applyFont="1" applyFill="1" applyBorder="1" applyAlignment="1">
      <alignment horizontal="center" vertical="center"/>
    </xf>
    <xf numFmtId="49" fontId="37" fillId="0" borderId="165" xfId="0" applyNumberFormat="1" applyFont="1" applyFill="1" applyBorder="1" applyAlignment="1">
      <alignment horizontal="center" vertical="center"/>
    </xf>
    <xf numFmtId="49" fontId="37" fillId="0" borderId="22" xfId="0" applyNumberFormat="1" applyFont="1" applyFill="1" applyBorder="1" applyAlignment="1">
      <alignment horizontal="center" vertical="center"/>
    </xf>
    <xf numFmtId="0" fontId="0" fillId="0" borderId="107" xfId="0" applyNumberFormat="1" applyFill="1" applyBorder="1" applyAlignment="1">
      <alignment horizontal="center" vertical="center"/>
    </xf>
    <xf numFmtId="49" fontId="15" fillId="0" borderId="176" xfId="0" applyNumberFormat="1" applyFont="1" applyFill="1" applyBorder="1" applyAlignment="1">
      <alignment horizontal="center" vertical="center" shrinkToFit="1"/>
    </xf>
    <xf numFmtId="49" fontId="15" fillId="0" borderId="91" xfId="0" applyNumberFormat="1" applyFont="1" applyFill="1" applyBorder="1" applyAlignment="1">
      <alignment horizontal="center" vertical="center" shrinkToFit="1"/>
    </xf>
    <xf numFmtId="49" fontId="15" fillId="0" borderId="153" xfId="0" applyNumberFormat="1" applyFont="1" applyFill="1" applyBorder="1" applyAlignment="1">
      <alignment horizontal="center" vertical="center" shrinkToFit="1"/>
    </xf>
    <xf numFmtId="49" fontId="15" fillId="0" borderId="92" xfId="0" applyNumberFormat="1" applyFont="1" applyFill="1" applyBorder="1" applyAlignment="1">
      <alignment horizontal="center" vertical="center" shrinkToFit="1"/>
    </xf>
    <xf numFmtId="49" fontId="15" fillId="0" borderId="175" xfId="0" applyNumberFormat="1" applyFont="1" applyFill="1" applyBorder="1" applyAlignment="1">
      <alignment horizontal="center" vertical="center" shrinkToFit="1"/>
    </xf>
    <xf numFmtId="0" fontId="13" fillId="0" borderId="80" xfId="0" applyFont="1" applyFill="1" applyBorder="1" applyAlignment="1">
      <alignment horizontal="center" vertical="center"/>
    </xf>
    <xf numFmtId="0" fontId="13" fillId="0" borderId="143" xfId="0" applyFont="1" applyFill="1" applyBorder="1" applyAlignment="1">
      <alignment horizontal="center" vertical="center"/>
    </xf>
    <xf numFmtId="0" fontId="13" fillId="0" borderId="179" xfId="0" applyFont="1" applyFill="1" applyBorder="1" applyAlignment="1">
      <alignment horizontal="center" vertical="center"/>
    </xf>
    <xf numFmtId="49" fontId="13" fillId="0" borderId="91" xfId="0" applyNumberFormat="1" applyFont="1" applyFill="1" applyBorder="1" applyAlignment="1">
      <alignment horizontal="center" vertical="center"/>
    </xf>
    <xf numFmtId="49" fontId="13" fillId="0" borderId="153" xfId="0" applyNumberFormat="1" applyFont="1" applyFill="1" applyBorder="1" applyAlignment="1">
      <alignment horizontal="center" vertical="center"/>
    </xf>
    <xf numFmtId="49" fontId="13" fillId="0" borderId="176" xfId="0" applyNumberFormat="1" applyFont="1" applyFill="1" applyBorder="1" applyAlignment="1">
      <alignment horizontal="center" vertical="center"/>
    </xf>
    <xf numFmtId="0" fontId="0" fillId="0" borderId="185" xfId="0" applyFill="1" applyBorder="1" applyAlignment="1">
      <alignment horizontal="center" vertical="center"/>
    </xf>
    <xf numFmtId="0" fontId="0" fillId="0" borderId="186" xfId="0" applyFill="1" applyBorder="1" applyAlignment="1">
      <alignment horizontal="center" vertical="center"/>
    </xf>
    <xf numFmtId="0" fontId="0" fillId="0" borderId="114" xfId="0" applyFill="1" applyBorder="1" applyAlignment="1">
      <alignment vertical="center"/>
    </xf>
    <xf numFmtId="0" fontId="0" fillId="0" borderId="187" xfId="0" applyFill="1" applyBorder="1" applyAlignment="1">
      <alignment vertical="center"/>
    </xf>
    <xf numFmtId="0" fontId="0" fillId="0" borderId="188" xfId="0" applyFill="1" applyBorder="1" applyAlignment="1">
      <alignment horizontal="center" vertical="center"/>
    </xf>
    <xf numFmtId="0" fontId="0" fillId="0" borderId="189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3" fillId="0" borderId="169" xfId="0" applyFont="1" applyFill="1" applyBorder="1" applyAlignment="1">
      <alignment horizontal="center" vertical="center"/>
    </xf>
    <xf numFmtId="0" fontId="13" fillId="0" borderId="90" xfId="0" applyFont="1" applyFill="1" applyBorder="1" applyAlignment="1">
      <alignment horizontal="center" vertical="center"/>
    </xf>
    <xf numFmtId="0" fontId="13" fillId="0" borderId="178" xfId="0" applyFont="1" applyFill="1" applyBorder="1" applyAlignment="1">
      <alignment horizontal="center" vertical="center"/>
    </xf>
    <xf numFmtId="0" fontId="13" fillId="0" borderId="89" xfId="0" applyFont="1" applyFill="1" applyBorder="1" applyAlignment="1">
      <alignment horizontal="center" vertical="center"/>
    </xf>
    <xf numFmtId="0" fontId="13" fillId="0" borderId="146" xfId="0" applyFont="1" applyFill="1" applyBorder="1" applyAlignment="1">
      <alignment horizontal="center" vertical="center"/>
    </xf>
    <xf numFmtId="49" fontId="13" fillId="0" borderId="90" xfId="0" applyNumberFormat="1" applyFont="1" applyFill="1" applyBorder="1" applyAlignment="1">
      <alignment horizontal="center" vertical="center"/>
    </xf>
    <xf numFmtId="49" fontId="13" fillId="0" borderId="148" xfId="0" applyNumberFormat="1" applyFont="1" applyFill="1" applyBorder="1" applyAlignment="1">
      <alignment horizontal="center" vertical="center"/>
    </xf>
    <xf numFmtId="49" fontId="13" fillId="0" borderId="178" xfId="0" applyNumberFormat="1" applyFont="1" applyFill="1" applyBorder="1" applyAlignment="1">
      <alignment horizontal="center" vertical="center"/>
    </xf>
    <xf numFmtId="49" fontId="13" fillId="0" borderId="89" xfId="0" applyNumberFormat="1" applyFont="1" applyFill="1" applyBorder="1" applyAlignment="1">
      <alignment horizontal="center" vertical="center"/>
    </xf>
    <xf numFmtId="49" fontId="13" fillId="0" borderId="146" xfId="0" applyNumberFormat="1" applyFont="1" applyFill="1" applyBorder="1" applyAlignment="1">
      <alignment horizontal="center" vertical="center"/>
    </xf>
    <xf numFmtId="49" fontId="13" fillId="0" borderId="80" xfId="0" applyNumberFormat="1" applyFont="1" applyFill="1" applyBorder="1" applyAlignment="1">
      <alignment horizontal="center" vertical="center"/>
    </xf>
    <xf numFmtId="49" fontId="13" fillId="0" borderId="143" xfId="0" applyNumberFormat="1" applyFont="1" applyFill="1" applyBorder="1" applyAlignment="1">
      <alignment horizontal="center" vertical="center"/>
    </xf>
    <xf numFmtId="49" fontId="13" fillId="0" borderId="92" xfId="0" applyNumberFormat="1" applyFont="1" applyFill="1" applyBorder="1" applyAlignment="1">
      <alignment horizontal="center" vertical="center"/>
    </xf>
    <xf numFmtId="49" fontId="13" fillId="0" borderId="175" xfId="0" applyNumberFormat="1" applyFont="1" applyFill="1" applyBorder="1" applyAlignment="1">
      <alignment horizontal="center" vertical="center"/>
    </xf>
    <xf numFmtId="49" fontId="13" fillId="0" borderId="179" xfId="0" applyNumberFormat="1" applyFont="1" applyFill="1" applyBorder="1" applyAlignment="1">
      <alignment horizontal="center" vertical="center"/>
    </xf>
    <xf numFmtId="49" fontId="13" fillId="0" borderId="169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23"/>
  <sheetViews>
    <sheetView workbookViewId="0" topLeftCell="A52">
      <selection activeCell="J56" sqref="J56"/>
    </sheetView>
  </sheetViews>
  <sheetFormatPr defaultColWidth="2.625" defaultRowHeight="13.5"/>
  <cols>
    <col min="1" max="7" width="2.625" style="1" customWidth="1"/>
    <col min="8" max="8" width="2.875" style="1" bestFit="1" customWidth="1"/>
    <col min="9" max="16" width="2.625" style="1" customWidth="1"/>
    <col min="17" max="17" width="2.875" style="1" bestFit="1" customWidth="1"/>
    <col min="18" max="25" width="2.625" style="1" customWidth="1"/>
    <col min="26" max="26" width="2.875" style="1" bestFit="1" customWidth="1"/>
    <col min="27" max="34" width="2.625" style="1" customWidth="1"/>
    <col min="35" max="35" width="2.875" style="1" bestFit="1" customWidth="1"/>
    <col min="36" max="16384" width="2.625" style="1" customWidth="1"/>
  </cols>
  <sheetData>
    <row r="1" spans="1:35" ht="17.25">
      <c r="A1" s="391" t="s">
        <v>128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</row>
    <row r="2" spans="1:35" ht="17.25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</row>
    <row r="3" spans="1:34" ht="13.5">
      <c r="A3" s="2" t="s">
        <v>10</v>
      </c>
      <c r="B3" s="2"/>
      <c r="C3" s="2"/>
      <c r="D3" s="2"/>
      <c r="E3" s="2"/>
      <c r="F3" s="3"/>
      <c r="G3" s="4"/>
      <c r="H3" s="4"/>
      <c r="I3" s="4"/>
      <c r="K3" s="5"/>
      <c r="L3" s="6"/>
      <c r="M3" s="6"/>
      <c r="N3" s="6"/>
      <c r="O3" s="6"/>
      <c r="P3" s="6"/>
      <c r="Q3" s="6"/>
      <c r="R3" s="6"/>
      <c r="S3" s="7"/>
      <c r="T3" s="7"/>
      <c r="U3" s="7"/>
      <c r="V3" s="7"/>
      <c r="W3" s="7"/>
      <c r="X3" s="7"/>
      <c r="Y3" s="7"/>
      <c r="Z3" s="7"/>
      <c r="AA3" s="7"/>
      <c r="AB3" s="8"/>
      <c r="AC3" s="7"/>
      <c r="AD3" s="7"/>
      <c r="AE3" s="7"/>
      <c r="AF3" s="7"/>
      <c r="AG3" s="7"/>
      <c r="AH3" s="7"/>
    </row>
    <row r="4" spans="1:34" ht="14.25" thickBot="1">
      <c r="A4" s="10"/>
      <c r="B4" s="11"/>
      <c r="C4" s="10"/>
      <c r="D4" s="10"/>
      <c r="E4" s="10"/>
      <c r="F4" s="3"/>
      <c r="G4" s="4"/>
      <c r="H4" s="4"/>
      <c r="I4" s="4"/>
      <c r="K4" s="5"/>
      <c r="L4" s="6"/>
      <c r="M4" s="6"/>
      <c r="N4" s="6"/>
      <c r="O4" s="6"/>
      <c r="P4" s="6"/>
      <c r="Q4" s="6"/>
      <c r="R4" s="6"/>
      <c r="S4" s="7"/>
      <c r="T4" s="7"/>
      <c r="U4" s="7"/>
      <c r="V4" s="7"/>
      <c r="W4" s="7"/>
      <c r="X4" s="7"/>
      <c r="Y4" s="7"/>
      <c r="Z4" s="7"/>
      <c r="AA4" s="7"/>
      <c r="AB4" s="8"/>
      <c r="AC4" s="7"/>
      <c r="AD4" s="7"/>
      <c r="AE4" s="7"/>
      <c r="AF4" s="7"/>
      <c r="AG4" s="7"/>
      <c r="AH4" s="7"/>
    </row>
    <row r="5" spans="1:36" ht="14.25" thickBot="1">
      <c r="A5" s="166" t="s">
        <v>403</v>
      </c>
      <c r="B5" s="392"/>
      <c r="C5" s="393"/>
      <c r="D5" s="393"/>
      <c r="E5" s="393"/>
      <c r="F5" s="393"/>
      <c r="G5" s="394"/>
      <c r="H5" s="167" t="s">
        <v>1</v>
      </c>
      <c r="J5" s="166" t="s">
        <v>249</v>
      </c>
      <c r="K5" s="392"/>
      <c r="L5" s="393"/>
      <c r="M5" s="393"/>
      <c r="N5" s="393"/>
      <c r="O5" s="393"/>
      <c r="P5" s="394"/>
      <c r="Q5" s="167" t="s">
        <v>1</v>
      </c>
      <c r="R5" s="14"/>
      <c r="S5" s="166" t="s">
        <v>250</v>
      </c>
      <c r="T5" s="392"/>
      <c r="U5" s="393"/>
      <c r="V5" s="393"/>
      <c r="W5" s="393"/>
      <c r="X5" s="393"/>
      <c r="Y5" s="394"/>
      <c r="Z5" s="167" t="s">
        <v>1</v>
      </c>
      <c r="AA5" s="14"/>
      <c r="AB5" s="26"/>
      <c r="AC5" s="47"/>
      <c r="AD5" s="48"/>
      <c r="AE5" s="48"/>
      <c r="AF5" s="48"/>
      <c r="AG5" s="48"/>
      <c r="AH5" s="48"/>
      <c r="AI5" s="46"/>
      <c r="AJ5" s="14"/>
    </row>
    <row r="6" spans="1:36" ht="13.5">
      <c r="A6" s="15" t="s">
        <v>251</v>
      </c>
      <c r="B6" s="400" t="s">
        <v>252</v>
      </c>
      <c r="C6" s="400"/>
      <c r="D6" s="400"/>
      <c r="E6" s="400"/>
      <c r="F6" s="400"/>
      <c r="G6" s="400"/>
      <c r="H6" s="168">
        <v>5</v>
      </c>
      <c r="J6" s="15" t="s">
        <v>253</v>
      </c>
      <c r="K6" s="400" t="s">
        <v>153</v>
      </c>
      <c r="L6" s="400"/>
      <c r="M6" s="400"/>
      <c r="N6" s="400"/>
      <c r="O6" s="400"/>
      <c r="P6" s="400"/>
      <c r="Q6" s="168">
        <v>3</v>
      </c>
      <c r="R6" s="14"/>
      <c r="S6" s="15" t="s">
        <v>254</v>
      </c>
      <c r="T6" s="400" t="s">
        <v>255</v>
      </c>
      <c r="U6" s="400"/>
      <c r="V6" s="400"/>
      <c r="W6" s="400"/>
      <c r="X6" s="400"/>
      <c r="Y6" s="400"/>
      <c r="Z6" s="168">
        <v>5</v>
      </c>
      <c r="AA6" s="14"/>
      <c r="AB6" s="26"/>
      <c r="AC6" s="45"/>
      <c r="AD6" s="45"/>
      <c r="AE6" s="45"/>
      <c r="AF6" s="45"/>
      <c r="AG6" s="45"/>
      <c r="AH6" s="45"/>
      <c r="AI6" s="25"/>
      <c r="AJ6" s="14"/>
    </row>
    <row r="7" spans="1:36" ht="13.5">
      <c r="A7" s="18" t="s">
        <v>256</v>
      </c>
      <c r="B7" s="395" t="s">
        <v>257</v>
      </c>
      <c r="C7" s="395"/>
      <c r="D7" s="395"/>
      <c r="E7" s="395"/>
      <c r="F7" s="395"/>
      <c r="G7" s="395"/>
      <c r="H7" s="169">
        <v>6</v>
      </c>
      <c r="J7" s="18" t="s">
        <v>258</v>
      </c>
      <c r="K7" s="395" t="s">
        <v>206</v>
      </c>
      <c r="L7" s="395"/>
      <c r="M7" s="395"/>
      <c r="N7" s="395"/>
      <c r="O7" s="395"/>
      <c r="P7" s="395"/>
      <c r="Q7" s="169">
        <v>6</v>
      </c>
      <c r="R7" s="14"/>
      <c r="S7" s="18" t="s">
        <v>259</v>
      </c>
      <c r="T7" s="395" t="s">
        <v>156</v>
      </c>
      <c r="U7" s="395"/>
      <c r="V7" s="395"/>
      <c r="W7" s="395"/>
      <c r="X7" s="395"/>
      <c r="Y7" s="395"/>
      <c r="Z7" s="169">
        <v>3</v>
      </c>
      <c r="AA7" s="14"/>
      <c r="AB7" s="26"/>
      <c r="AC7" s="45"/>
      <c r="AD7" s="45"/>
      <c r="AE7" s="45"/>
      <c r="AF7" s="45"/>
      <c r="AG7" s="45"/>
      <c r="AH7" s="45"/>
      <c r="AI7" s="25"/>
      <c r="AJ7" s="14"/>
    </row>
    <row r="8" spans="1:36" ht="13.5">
      <c r="A8" s="221" t="s">
        <v>4</v>
      </c>
      <c r="B8" s="395" t="s">
        <v>150</v>
      </c>
      <c r="C8" s="395"/>
      <c r="D8" s="395"/>
      <c r="E8" s="395"/>
      <c r="F8" s="395"/>
      <c r="G8" s="395"/>
      <c r="H8" s="169">
        <v>4</v>
      </c>
      <c r="J8" s="20" t="s">
        <v>11</v>
      </c>
      <c r="K8" s="395" t="s">
        <v>124</v>
      </c>
      <c r="L8" s="395"/>
      <c r="M8" s="395"/>
      <c r="N8" s="395"/>
      <c r="O8" s="395"/>
      <c r="P8" s="395"/>
      <c r="Q8" s="169">
        <v>2</v>
      </c>
      <c r="R8" s="14"/>
      <c r="S8" s="18" t="s">
        <v>17</v>
      </c>
      <c r="T8" s="395" t="s">
        <v>157</v>
      </c>
      <c r="U8" s="395"/>
      <c r="V8" s="395"/>
      <c r="W8" s="395"/>
      <c r="X8" s="395"/>
      <c r="Y8" s="395"/>
      <c r="Z8" s="169">
        <v>6</v>
      </c>
      <c r="AA8" s="14"/>
      <c r="AB8" s="26"/>
      <c r="AC8" s="45"/>
      <c r="AD8" s="45"/>
      <c r="AE8" s="45"/>
      <c r="AF8" s="45"/>
      <c r="AG8" s="45"/>
      <c r="AH8" s="45"/>
      <c r="AI8" s="25"/>
      <c r="AJ8" s="14"/>
    </row>
    <row r="9" spans="1:36" ht="13.5">
      <c r="A9" s="18" t="s">
        <v>5</v>
      </c>
      <c r="B9" s="395" t="s">
        <v>151</v>
      </c>
      <c r="C9" s="395"/>
      <c r="D9" s="395"/>
      <c r="E9" s="395"/>
      <c r="F9" s="395"/>
      <c r="G9" s="395"/>
      <c r="H9" s="169">
        <v>1</v>
      </c>
      <c r="J9" s="20" t="s">
        <v>12</v>
      </c>
      <c r="K9" s="395" t="s">
        <v>154</v>
      </c>
      <c r="L9" s="395"/>
      <c r="M9" s="395"/>
      <c r="N9" s="395"/>
      <c r="O9" s="395"/>
      <c r="P9" s="395"/>
      <c r="Q9" s="169">
        <v>5</v>
      </c>
      <c r="R9" s="14"/>
      <c r="S9" s="18" t="s">
        <v>260</v>
      </c>
      <c r="T9" s="395" t="s">
        <v>158</v>
      </c>
      <c r="U9" s="395"/>
      <c r="V9" s="395"/>
      <c r="W9" s="395"/>
      <c r="X9" s="395"/>
      <c r="Y9" s="395"/>
      <c r="Z9" s="169">
        <v>1</v>
      </c>
      <c r="AA9" s="14"/>
      <c r="AB9" s="26"/>
      <c r="AC9" s="45"/>
      <c r="AD9" s="45"/>
      <c r="AE9" s="45"/>
      <c r="AF9" s="45"/>
      <c r="AG9" s="45"/>
      <c r="AH9" s="45"/>
      <c r="AI9" s="25"/>
      <c r="AJ9" s="14"/>
    </row>
    <row r="10" spans="1:36" ht="13.5">
      <c r="A10" s="18" t="s">
        <v>6</v>
      </c>
      <c r="B10" s="395" t="s">
        <v>129</v>
      </c>
      <c r="C10" s="395"/>
      <c r="D10" s="395"/>
      <c r="E10" s="395"/>
      <c r="F10" s="395"/>
      <c r="G10" s="395"/>
      <c r="H10" s="169">
        <v>2</v>
      </c>
      <c r="J10" s="221" t="s">
        <v>13</v>
      </c>
      <c r="K10" s="395" t="s">
        <v>381</v>
      </c>
      <c r="L10" s="395"/>
      <c r="M10" s="395"/>
      <c r="N10" s="395"/>
      <c r="O10" s="395"/>
      <c r="P10" s="395"/>
      <c r="Q10" s="169">
        <v>4</v>
      </c>
      <c r="R10" s="14"/>
      <c r="S10" s="18" t="s">
        <v>18</v>
      </c>
      <c r="T10" s="395" t="s">
        <v>159</v>
      </c>
      <c r="U10" s="395"/>
      <c r="V10" s="395"/>
      <c r="W10" s="395"/>
      <c r="X10" s="395"/>
      <c r="Y10" s="395"/>
      <c r="Z10" s="169">
        <v>4</v>
      </c>
      <c r="AA10" s="14"/>
      <c r="AB10" s="26"/>
      <c r="AC10" s="45"/>
      <c r="AD10" s="45"/>
      <c r="AE10" s="45"/>
      <c r="AF10" s="45"/>
      <c r="AG10" s="45"/>
      <c r="AH10" s="45"/>
      <c r="AI10" s="25"/>
      <c r="AJ10" s="14"/>
    </row>
    <row r="11" spans="1:36" ht="14.25" thickBot="1">
      <c r="A11" s="21" t="s">
        <v>7</v>
      </c>
      <c r="B11" s="399" t="s">
        <v>152</v>
      </c>
      <c r="C11" s="399"/>
      <c r="D11" s="399"/>
      <c r="E11" s="399"/>
      <c r="F11" s="399"/>
      <c r="G11" s="399"/>
      <c r="H11" s="170">
        <v>3</v>
      </c>
      <c r="J11" s="22" t="s">
        <v>14</v>
      </c>
      <c r="K11" s="372" t="s">
        <v>155</v>
      </c>
      <c r="L11" s="372"/>
      <c r="M11" s="372"/>
      <c r="N11" s="372"/>
      <c r="O11" s="372"/>
      <c r="P11" s="372"/>
      <c r="Q11" s="181">
        <v>1</v>
      </c>
      <c r="S11" s="222" t="s">
        <v>40</v>
      </c>
      <c r="T11" s="372" t="s">
        <v>160</v>
      </c>
      <c r="U11" s="372"/>
      <c r="V11" s="372"/>
      <c r="W11" s="372"/>
      <c r="X11" s="372"/>
      <c r="Y11" s="372"/>
      <c r="Z11" s="181">
        <v>2</v>
      </c>
      <c r="AA11" s="14"/>
      <c r="AB11" s="208"/>
      <c r="AC11" s="208"/>
      <c r="AD11" s="208"/>
      <c r="AE11" s="208"/>
      <c r="AF11" s="208"/>
      <c r="AG11" s="208"/>
      <c r="AH11" s="208"/>
      <c r="AI11" s="208"/>
      <c r="AJ11" s="14"/>
    </row>
    <row r="12" spans="1:36" ht="13.5">
      <c r="A12" s="26"/>
      <c r="B12" s="217" t="s">
        <v>131</v>
      </c>
      <c r="C12" s="212"/>
      <c r="D12" s="212"/>
      <c r="E12" s="212"/>
      <c r="F12" s="212"/>
      <c r="G12" s="212"/>
      <c r="H12" s="213"/>
      <c r="I12" s="216"/>
      <c r="J12" s="214"/>
      <c r="K12" s="212"/>
      <c r="L12" s="212"/>
      <c r="M12" s="212"/>
      <c r="N12" s="24"/>
      <c r="O12" s="24"/>
      <c r="P12" s="24"/>
      <c r="Q12" s="25"/>
      <c r="S12" s="26"/>
      <c r="T12" s="24"/>
      <c r="U12" s="24"/>
      <c r="V12" s="24"/>
      <c r="W12" s="24"/>
      <c r="X12" s="24"/>
      <c r="Y12" s="24"/>
      <c r="Z12" s="25"/>
      <c r="AA12" s="227"/>
      <c r="AB12" s="208" t="s">
        <v>108</v>
      </c>
      <c r="AC12" s="208"/>
      <c r="AD12" s="208"/>
      <c r="AE12" s="208"/>
      <c r="AF12" s="208"/>
      <c r="AG12" s="208"/>
      <c r="AH12" s="208"/>
      <c r="AI12" s="208"/>
      <c r="AJ12" s="14"/>
    </row>
    <row r="13" spans="1:36" ht="14.25" thickBot="1">
      <c r="A13" s="173"/>
      <c r="B13" s="176"/>
      <c r="C13" s="174"/>
      <c r="D13" s="174"/>
      <c r="E13" s="174"/>
      <c r="F13" s="174"/>
      <c r="G13" s="174"/>
      <c r="H13" s="175"/>
      <c r="I13" s="176"/>
      <c r="J13" s="173"/>
      <c r="K13" s="174"/>
      <c r="L13" s="174"/>
      <c r="M13" s="174"/>
      <c r="N13" s="174"/>
      <c r="O13" s="174"/>
      <c r="P13" s="174"/>
      <c r="Q13" s="175"/>
      <c r="R13" s="176"/>
      <c r="S13" s="173"/>
      <c r="T13" s="174"/>
      <c r="U13" s="174"/>
      <c r="V13" s="174"/>
      <c r="W13" s="174"/>
      <c r="X13" s="174"/>
      <c r="Y13" s="174"/>
      <c r="Z13" s="175"/>
      <c r="AA13" s="209"/>
      <c r="AB13" s="209"/>
      <c r="AC13" s="209"/>
      <c r="AD13" s="209"/>
      <c r="AE13" s="209"/>
      <c r="AF13" s="209"/>
      <c r="AG13" s="209"/>
      <c r="AH13" s="209"/>
      <c r="AI13" s="209"/>
      <c r="AJ13" s="208"/>
    </row>
    <row r="14" spans="1:36" ht="14.25" thickBot="1">
      <c r="A14" s="2" t="s">
        <v>2</v>
      </c>
      <c r="B14" s="2"/>
      <c r="C14" s="2"/>
      <c r="D14" s="2"/>
      <c r="E14" s="2"/>
      <c r="F14" s="3"/>
      <c r="G14" s="4"/>
      <c r="H14" s="4"/>
      <c r="I14" s="4"/>
      <c r="K14" s="5"/>
      <c r="L14" s="6"/>
      <c r="M14" s="6"/>
      <c r="N14" s="6"/>
      <c r="O14" s="6"/>
      <c r="P14" s="6"/>
      <c r="Q14" s="6"/>
      <c r="R14" s="6"/>
      <c r="S14" s="7"/>
      <c r="T14" s="7"/>
      <c r="U14" s="7"/>
      <c r="V14" s="7"/>
      <c r="W14" s="7"/>
      <c r="X14" s="7"/>
      <c r="Y14" s="7"/>
      <c r="Z14" s="7"/>
      <c r="AA14" s="8"/>
      <c r="AB14" s="26"/>
      <c r="AC14" s="47"/>
      <c r="AD14" s="48"/>
      <c r="AE14" s="48"/>
      <c r="AF14" s="48"/>
      <c r="AG14" s="48"/>
      <c r="AH14" s="48"/>
      <c r="AI14" s="46"/>
      <c r="AJ14" s="14"/>
    </row>
    <row r="15" spans="1:35" s="14" customFormat="1" ht="14.25" thickBot="1">
      <c r="A15" s="12" t="s">
        <v>404</v>
      </c>
      <c r="B15" s="396" t="s">
        <v>405</v>
      </c>
      <c r="C15" s="397"/>
      <c r="D15" s="397"/>
      <c r="E15" s="397"/>
      <c r="F15" s="397"/>
      <c r="G15" s="398"/>
      <c r="H15" s="13" t="s">
        <v>1</v>
      </c>
      <c r="J15" s="12" t="s">
        <v>261</v>
      </c>
      <c r="K15" s="396" t="s">
        <v>262</v>
      </c>
      <c r="L15" s="397"/>
      <c r="M15" s="397"/>
      <c r="N15" s="397"/>
      <c r="O15" s="397"/>
      <c r="P15" s="398"/>
      <c r="Q15" s="13" t="s">
        <v>1</v>
      </c>
      <c r="S15" s="26"/>
      <c r="T15" s="47"/>
      <c r="U15" s="48"/>
      <c r="V15" s="48"/>
      <c r="W15" s="48"/>
      <c r="X15" s="48"/>
      <c r="Y15" s="48"/>
      <c r="Z15" s="46"/>
      <c r="AB15" s="26"/>
      <c r="AC15" s="45"/>
      <c r="AD15" s="45"/>
      <c r="AE15" s="45"/>
      <c r="AF15" s="45"/>
      <c r="AG15" s="45"/>
      <c r="AH15" s="45"/>
      <c r="AI15" s="25"/>
    </row>
    <row r="16" spans="1:38" ht="13.5">
      <c r="A16" s="223" t="s">
        <v>251</v>
      </c>
      <c r="B16" s="354" t="s">
        <v>161</v>
      </c>
      <c r="C16" s="355"/>
      <c r="D16" s="355"/>
      <c r="E16" s="355"/>
      <c r="F16" s="355"/>
      <c r="G16" s="356"/>
      <c r="H16" s="19">
        <v>4</v>
      </c>
      <c r="J16" s="15" t="s">
        <v>263</v>
      </c>
      <c r="K16" s="354" t="s">
        <v>264</v>
      </c>
      <c r="L16" s="355"/>
      <c r="M16" s="355"/>
      <c r="N16" s="355"/>
      <c r="O16" s="355"/>
      <c r="P16" s="356"/>
      <c r="Q16" s="19"/>
      <c r="R16" s="14"/>
      <c r="S16" s="26"/>
      <c r="T16" s="45"/>
      <c r="U16" s="45"/>
      <c r="V16" s="45"/>
      <c r="W16" s="45"/>
      <c r="X16" s="45"/>
      <c r="Y16" s="45"/>
      <c r="Z16" s="25"/>
      <c r="AA16" s="14"/>
      <c r="AB16" s="26"/>
      <c r="AC16" s="45"/>
      <c r="AD16" s="45"/>
      <c r="AE16" s="45"/>
      <c r="AF16" s="45"/>
      <c r="AG16" s="45"/>
      <c r="AH16" s="45"/>
      <c r="AI16" s="25"/>
      <c r="AJ16" s="14"/>
      <c r="AK16" s="14"/>
      <c r="AL16" s="14"/>
    </row>
    <row r="17" spans="1:38" ht="13.5">
      <c r="A17" s="17" t="s">
        <v>265</v>
      </c>
      <c r="B17" s="351" t="s">
        <v>162</v>
      </c>
      <c r="C17" s="352"/>
      <c r="D17" s="352"/>
      <c r="E17" s="352"/>
      <c r="F17" s="352"/>
      <c r="G17" s="353"/>
      <c r="H17" s="19">
        <v>2</v>
      </c>
      <c r="J17" s="17" t="s">
        <v>266</v>
      </c>
      <c r="K17" s="351" t="s">
        <v>165</v>
      </c>
      <c r="L17" s="352"/>
      <c r="M17" s="352"/>
      <c r="N17" s="352"/>
      <c r="O17" s="352"/>
      <c r="P17" s="353"/>
      <c r="Q17" s="19"/>
      <c r="R17" s="14"/>
      <c r="S17" s="26"/>
      <c r="T17" s="45"/>
      <c r="U17" s="45"/>
      <c r="V17" s="45"/>
      <c r="W17" s="45"/>
      <c r="X17" s="45"/>
      <c r="Y17" s="45"/>
      <c r="Z17" s="25"/>
      <c r="AA17" s="14"/>
      <c r="AB17" s="26"/>
      <c r="AC17" s="45"/>
      <c r="AD17" s="45"/>
      <c r="AE17" s="45"/>
      <c r="AF17" s="45"/>
      <c r="AG17" s="45"/>
      <c r="AH17" s="45"/>
      <c r="AI17" s="25"/>
      <c r="AJ17" s="14"/>
      <c r="AK17" s="14"/>
      <c r="AL17" s="14"/>
    </row>
    <row r="18" spans="1:38" ht="13.5">
      <c r="A18" s="18" t="s">
        <v>4</v>
      </c>
      <c r="B18" s="351" t="s">
        <v>163</v>
      </c>
      <c r="C18" s="352"/>
      <c r="D18" s="352"/>
      <c r="E18" s="352"/>
      <c r="F18" s="352"/>
      <c r="G18" s="353"/>
      <c r="H18" s="19">
        <v>1</v>
      </c>
      <c r="J18" s="18" t="s">
        <v>8</v>
      </c>
      <c r="K18" s="351" t="s">
        <v>166</v>
      </c>
      <c r="L18" s="352"/>
      <c r="M18" s="352"/>
      <c r="N18" s="352"/>
      <c r="O18" s="352"/>
      <c r="P18" s="353"/>
      <c r="Q18" s="19"/>
      <c r="R18" s="14"/>
      <c r="S18" s="26"/>
      <c r="T18" s="45"/>
      <c r="U18" s="45"/>
      <c r="V18" s="45"/>
      <c r="W18" s="45"/>
      <c r="X18" s="45"/>
      <c r="Y18" s="45"/>
      <c r="Z18" s="25"/>
      <c r="AA18" s="227"/>
      <c r="AB18" s="208" t="s">
        <v>108</v>
      </c>
      <c r="AC18" s="208"/>
      <c r="AD18" s="208"/>
      <c r="AE18" s="208"/>
      <c r="AF18" s="208"/>
      <c r="AG18" s="208"/>
      <c r="AH18" s="208"/>
      <c r="AI18" s="208"/>
      <c r="AJ18" s="14"/>
      <c r="AK18" s="14"/>
      <c r="AL18" s="14"/>
    </row>
    <row r="19" spans="1:35" s="14" customFormat="1" ht="14.25" thickBot="1">
      <c r="A19" s="21" t="s">
        <v>406</v>
      </c>
      <c r="B19" s="345" t="s">
        <v>164</v>
      </c>
      <c r="C19" s="346"/>
      <c r="D19" s="346"/>
      <c r="E19" s="346"/>
      <c r="F19" s="346"/>
      <c r="G19" s="347"/>
      <c r="H19" s="27">
        <v>3</v>
      </c>
      <c r="I19" s="1"/>
      <c r="J19" s="224" t="s">
        <v>407</v>
      </c>
      <c r="K19" s="345" t="s">
        <v>167</v>
      </c>
      <c r="L19" s="346"/>
      <c r="M19" s="346"/>
      <c r="N19" s="346"/>
      <c r="O19" s="346"/>
      <c r="P19" s="347"/>
      <c r="Q19" s="27"/>
      <c r="S19" s="26"/>
      <c r="T19" s="48"/>
      <c r="U19" s="48"/>
      <c r="V19" s="48"/>
      <c r="W19" s="48"/>
      <c r="X19" s="48"/>
      <c r="Y19" s="48"/>
      <c r="Z19" s="25"/>
      <c r="AB19" s="26"/>
      <c r="AC19" s="45"/>
      <c r="AD19" s="45"/>
      <c r="AE19" s="45"/>
      <c r="AF19" s="45"/>
      <c r="AG19" s="45"/>
      <c r="AH19" s="45"/>
      <c r="AI19" s="25"/>
    </row>
    <row r="20" spans="1:35" s="14" customFormat="1" ht="13.5">
      <c r="A20" s="26"/>
      <c r="B20" s="210" t="s">
        <v>132</v>
      </c>
      <c r="C20" s="215"/>
      <c r="D20" s="215"/>
      <c r="E20" s="215"/>
      <c r="F20" s="215"/>
      <c r="G20" s="215"/>
      <c r="H20" s="213"/>
      <c r="I20" s="216"/>
      <c r="J20" s="214"/>
      <c r="K20" s="215"/>
      <c r="L20" s="215"/>
      <c r="M20" s="215"/>
      <c r="N20" s="215"/>
      <c r="O20" s="215"/>
      <c r="P20" s="215"/>
      <c r="Q20" s="25"/>
      <c r="S20" s="26"/>
      <c r="T20" s="28"/>
      <c r="U20" s="28"/>
      <c r="V20" s="28"/>
      <c r="W20" s="28"/>
      <c r="X20" s="28"/>
      <c r="Y20" s="28"/>
      <c r="Z20" s="25"/>
      <c r="AB20" s="26"/>
      <c r="AC20" s="24"/>
      <c r="AD20" s="24"/>
      <c r="AE20" s="24"/>
      <c r="AF20" s="24"/>
      <c r="AG20" s="24"/>
      <c r="AH20" s="24"/>
      <c r="AI20" s="25"/>
    </row>
    <row r="21" spans="1:35" s="14" customFormat="1" ht="14.25" thickBot="1">
      <c r="A21" s="26"/>
      <c r="B21" s="69"/>
      <c r="C21" s="45"/>
      <c r="D21" s="45"/>
      <c r="E21" s="45"/>
      <c r="F21" s="45"/>
      <c r="G21" s="45"/>
      <c r="H21" s="25"/>
      <c r="I21" s="1"/>
      <c r="J21" s="26"/>
      <c r="K21" s="45"/>
      <c r="L21" s="45"/>
      <c r="M21" s="45"/>
      <c r="N21" s="45"/>
      <c r="O21" s="45"/>
      <c r="P21" s="45"/>
      <c r="Q21" s="25"/>
      <c r="S21" s="26"/>
      <c r="T21" s="28"/>
      <c r="U21" s="28"/>
      <c r="V21" s="28"/>
      <c r="W21" s="28"/>
      <c r="X21" s="28"/>
      <c r="Y21" s="28"/>
      <c r="Z21" s="25"/>
      <c r="AB21" s="26"/>
      <c r="AC21" s="24"/>
      <c r="AD21" s="24"/>
      <c r="AE21" s="24"/>
      <c r="AF21" s="24"/>
      <c r="AG21" s="24"/>
      <c r="AH21" s="24"/>
      <c r="AI21" s="25"/>
    </row>
    <row r="22" spans="1:35" s="14" customFormat="1" ht="14.25" thickBot="1">
      <c r="A22" s="12" t="s">
        <v>376</v>
      </c>
      <c r="B22" s="374" t="s">
        <v>408</v>
      </c>
      <c r="C22" s="375"/>
      <c r="D22" s="375"/>
      <c r="E22" s="375"/>
      <c r="F22" s="375"/>
      <c r="G22" s="376"/>
      <c r="H22" s="13" t="s">
        <v>1</v>
      </c>
      <c r="J22" s="12" t="s">
        <v>267</v>
      </c>
      <c r="K22" s="374" t="s">
        <v>268</v>
      </c>
      <c r="L22" s="375"/>
      <c r="M22" s="375"/>
      <c r="N22" s="375"/>
      <c r="O22" s="375"/>
      <c r="P22" s="376"/>
      <c r="Q22" s="13" t="s">
        <v>1</v>
      </c>
      <c r="S22" s="26"/>
      <c r="T22" s="47"/>
      <c r="U22" s="48"/>
      <c r="V22" s="48"/>
      <c r="W22" s="48"/>
      <c r="X22" s="48"/>
      <c r="Y22" s="48"/>
      <c r="Z22" s="46"/>
      <c r="AB22" s="26"/>
      <c r="AC22" s="47"/>
      <c r="AD22" s="48"/>
      <c r="AE22" s="48"/>
      <c r="AF22" s="48"/>
      <c r="AG22" s="48"/>
      <c r="AH22" s="48"/>
      <c r="AI22" s="46"/>
    </row>
    <row r="23" spans="1:35" s="14" customFormat="1" ht="13.5">
      <c r="A23" s="15" t="s">
        <v>251</v>
      </c>
      <c r="B23" s="354" t="s">
        <v>269</v>
      </c>
      <c r="C23" s="355"/>
      <c r="D23" s="355"/>
      <c r="E23" s="355"/>
      <c r="F23" s="355"/>
      <c r="G23" s="356"/>
      <c r="H23" s="16">
        <v>5</v>
      </c>
      <c r="J23" s="223" t="s">
        <v>270</v>
      </c>
      <c r="K23" s="354" t="s">
        <v>170</v>
      </c>
      <c r="L23" s="355"/>
      <c r="M23" s="355"/>
      <c r="N23" s="355"/>
      <c r="O23" s="355"/>
      <c r="P23" s="356"/>
      <c r="Q23" s="16">
        <v>1</v>
      </c>
      <c r="S23" s="26"/>
      <c r="T23" s="45"/>
      <c r="U23" s="45"/>
      <c r="V23" s="45"/>
      <c r="W23" s="45"/>
      <c r="X23" s="45"/>
      <c r="Y23" s="45"/>
      <c r="Z23" s="25"/>
      <c r="AB23" s="26"/>
      <c r="AC23" s="45"/>
      <c r="AD23" s="45"/>
      <c r="AE23" s="45"/>
      <c r="AF23" s="45"/>
      <c r="AG23" s="45"/>
      <c r="AH23" s="45"/>
      <c r="AI23" s="25"/>
    </row>
    <row r="24" spans="1:35" s="14" customFormat="1" ht="13.5">
      <c r="A24" s="225" t="s">
        <v>409</v>
      </c>
      <c r="B24" s="351" t="s">
        <v>118</v>
      </c>
      <c r="C24" s="352"/>
      <c r="D24" s="352"/>
      <c r="E24" s="352"/>
      <c r="F24" s="352"/>
      <c r="G24" s="353"/>
      <c r="H24" s="19">
        <v>2</v>
      </c>
      <c r="J24" s="17" t="s">
        <v>253</v>
      </c>
      <c r="K24" s="351" t="s">
        <v>410</v>
      </c>
      <c r="L24" s="352"/>
      <c r="M24" s="352"/>
      <c r="N24" s="352"/>
      <c r="O24" s="352"/>
      <c r="P24" s="353"/>
      <c r="Q24" s="19">
        <v>3</v>
      </c>
      <c r="S24" s="26"/>
      <c r="T24" s="45"/>
      <c r="U24" s="45"/>
      <c r="V24" s="45"/>
      <c r="W24" s="45"/>
      <c r="X24" s="45"/>
      <c r="Y24" s="45"/>
      <c r="Z24" s="25"/>
      <c r="AB24" s="26"/>
      <c r="AC24" s="45"/>
      <c r="AD24" s="45"/>
      <c r="AE24" s="45"/>
      <c r="AF24" s="45"/>
      <c r="AG24" s="45"/>
      <c r="AH24" s="45"/>
      <c r="AI24" s="25"/>
    </row>
    <row r="25" spans="1:35" s="14" customFormat="1" ht="13.5">
      <c r="A25" s="18" t="s">
        <v>411</v>
      </c>
      <c r="B25" s="351" t="s">
        <v>168</v>
      </c>
      <c r="C25" s="352"/>
      <c r="D25" s="352"/>
      <c r="E25" s="352"/>
      <c r="F25" s="352"/>
      <c r="G25" s="353"/>
      <c r="H25" s="19">
        <v>4</v>
      </c>
      <c r="J25" s="18" t="s">
        <v>271</v>
      </c>
      <c r="K25" s="351" t="s">
        <v>171</v>
      </c>
      <c r="L25" s="352"/>
      <c r="M25" s="352"/>
      <c r="N25" s="352"/>
      <c r="O25" s="352"/>
      <c r="P25" s="353"/>
      <c r="Q25" s="19">
        <v>2</v>
      </c>
      <c r="S25" s="26"/>
      <c r="T25" s="45"/>
      <c r="U25" s="45"/>
      <c r="V25" s="45"/>
      <c r="W25" s="45"/>
      <c r="X25" s="45"/>
      <c r="Y25" s="45"/>
      <c r="Z25" s="25"/>
      <c r="AB25" s="26"/>
      <c r="AC25" s="45"/>
      <c r="AD25" s="45"/>
      <c r="AE25" s="45"/>
      <c r="AF25" s="45"/>
      <c r="AG25" s="45"/>
      <c r="AH25" s="45"/>
      <c r="AI25" s="25"/>
    </row>
    <row r="26" spans="1:35" s="14" customFormat="1" ht="13.5">
      <c r="A26" s="18" t="s">
        <v>272</v>
      </c>
      <c r="B26" s="351" t="s">
        <v>169</v>
      </c>
      <c r="C26" s="352"/>
      <c r="D26" s="352"/>
      <c r="E26" s="352"/>
      <c r="F26" s="352"/>
      <c r="G26" s="353"/>
      <c r="H26" s="19">
        <v>3</v>
      </c>
      <c r="I26" s="2"/>
      <c r="J26" s="18" t="s">
        <v>273</v>
      </c>
      <c r="K26" s="340" t="s">
        <v>216</v>
      </c>
      <c r="L26" s="373"/>
      <c r="M26" s="373"/>
      <c r="N26" s="373"/>
      <c r="O26" s="373"/>
      <c r="P26" s="373"/>
      <c r="Q26" s="19">
        <v>4</v>
      </c>
      <c r="R26" s="9"/>
      <c r="S26" s="26"/>
      <c r="T26" s="48"/>
      <c r="U26" s="48"/>
      <c r="V26" s="48"/>
      <c r="W26" s="48"/>
      <c r="X26" s="48"/>
      <c r="Y26" s="48"/>
      <c r="Z26" s="25"/>
      <c r="AB26" s="26"/>
      <c r="AC26" s="45"/>
      <c r="AD26" s="45"/>
      <c r="AE26" s="45"/>
      <c r="AF26" s="45"/>
      <c r="AG26" s="45"/>
      <c r="AH26" s="45"/>
      <c r="AI26" s="25"/>
    </row>
    <row r="27" spans="1:35" s="14" customFormat="1" ht="14.25" thickBot="1">
      <c r="A27" s="22" t="s">
        <v>274</v>
      </c>
      <c r="B27" s="363" t="s">
        <v>275</v>
      </c>
      <c r="C27" s="364"/>
      <c r="D27" s="364"/>
      <c r="E27" s="364"/>
      <c r="F27" s="364"/>
      <c r="G27" s="365"/>
      <c r="H27" s="171">
        <v>1</v>
      </c>
      <c r="I27" s="2"/>
      <c r="J27" s="22" t="s">
        <v>276</v>
      </c>
      <c r="K27" s="380" t="s">
        <v>172</v>
      </c>
      <c r="L27" s="381"/>
      <c r="M27" s="381"/>
      <c r="N27" s="381"/>
      <c r="O27" s="381"/>
      <c r="P27" s="381"/>
      <c r="Q27" s="171">
        <v>5</v>
      </c>
      <c r="R27" s="9"/>
      <c r="S27" s="26"/>
      <c r="T27" s="48"/>
      <c r="U27" s="48"/>
      <c r="V27" s="48"/>
      <c r="W27" s="48"/>
      <c r="X27" s="48"/>
      <c r="Y27" s="48"/>
      <c r="Z27" s="25"/>
      <c r="AB27" s="26"/>
      <c r="AC27" s="45"/>
      <c r="AD27" s="45"/>
      <c r="AE27" s="45"/>
      <c r="AF27" s="45"/>
      <c r="AG27" s="45"/>
      <c r="AH27" s="45"/>
      <c r="AI27" s="25"/>
    </row>
    <row r="28" spans="1:35" s="14" customFormat="1" ht="13.5">
      <c r="A28" s="26"/>
      <c r="B28" s="210" t="s">
        <v>133</v>
      </c>
      <c r="C28" s="212"/>
      <c r="D28" s="212"/>
      <c r="E28" s="212"/>
      <c r="F28" s="212"/>
      <c r="G28" s="212"/>
      <c r="H28" s="213"/>
      <c r="I28" s="211"/>
      <c r="J28" s="214"/>
      <c r="K28" s="212"/>
      <c r="L28" s="212"/>
      <c r="M28" s="24"/>
      <c r="N28" s="24"/>
      <c r="O28" s="24"/>
      <c r="P28" s="24"/>
      <c r="Q28" s="25"/>
      <c r="S28" s="26"/>
      <c r="T28" s="24"/>
      <c r="U28" s="24"/>
      <c r="V28" s="24"/>
      <c r="W28" s="24"/>
      <c r="X28" s="24"/>
      <c r="Y28" s="24"/>
      <c r="Z28" s="25"/>
      <c r="AB28" s="26"/>
      <c r="AC28" s="24"/>
      <c r="AD28" s="24"/>
      <c r="AE28" s="24"/>
      <c r="AF28" s="24"/>
      <c r="AG28" s="24"/>
      <c r="AH28" s="24"/>
      <c r="AI28" s="25"/>
    </row>
    <row r="29" spans="1:35" s="14" customFormat="1" ht="14.25" thickBot="1">
      <c r="A29" s="26"/>
      <c r="B29" s="69"/>
      <c r="C29" s="24"/>
      <c r="D29" s="24"/>
      <c r="E29" s="24"/>
      <c r="F29" s="24"/>
      <c r="G29" s="24"/>
      <c r="H29" s="25"/>
      <c r="J29" s="26"/>
      <c r="K29" s="24"/>
      <c r="L29" s="24"/>
      <c r="M29" s="24"/>
      <c r="N29" s="24"/>
      <c r="O29" s="24"/>
      <c r="P29" s="24"/>
      <c r="Q29" s="25"/>
      <c r="S29" s="26"/>
      <c r="T29" s="24"/>
      <c r="U29" s="24"/>
      <c r="V29" s="24"/>
      <c r="W29" s="24"/>
      <c r="X29" s="24"/>
      <c r="Y29" s="24"/>
      <c r="Z29" s="25"/>
      <c r="AB29" s="26"/>
      <c r="AC29" s="24"/>
      <c r="AD29" s="24"/>
      <c r="AE29" s="24"/>
      <c r="AF29" s="24"/>
      <c r="AG29" s="24"/>
      <c r="AH29" s="24"/>
      <c r="AI29" s="25"/>
    </row>
    <row r="30" spans="1:35" s="14" customFormat="1" ht="14.25" thickBot="1">
      <c r="A30" s="12" t="s">
        <v>412</v>
      </c>
      <c r="B30" s="382" t="s">
        <v>413</v>
      </c>
      <c r="C30" s="383"/>
      <c r="D30" s="383"/>
      <c r="E30" s="383"/>
      <c r="F30" s="383"/>
      <c r="G30" s="384"/>
      <c r="H30" s="13" t="s">
        <v>1</v>
      </c>
      <c r="I30" s="1"/>
      <c r="J30" s="12" t="s">
        <v>278</v>
      </c>
      <c r="K30" s="382" t="s">
        <v>277</v>
      </c>
      <c r="L30" s="383"/>
      <c r="M30" s="383"/>
      <c r="N30" s="383"/>
      <c r="O30" s="383"/>
      <c r="P30" s="384"/>
      <c r="Q30" s="13" t="s">
        <v>1</v>
      </c>
      <c r="S30" s="12" t="s">
        <v>279</v>
      </c>
      <c r="T30" s="382" t="s">
        <v>277</v>
      </c>
      <c r="U30" s="383"/>
      <c r="V30" s="383"/>
      <c r="W30" s="383"/>
      <c r="X30" s="383"/>
      <c r="Y30" s="384"/>
      <c r="Z30" s="13" t="s">
        <v>1</v>
      </c>
      <c r="AB30" s="26"/>
      <c r="AC30" s="177"/>
      <c r="AD30" s="177"/>
      <c r="AE30" s="177"/>
      <c r="AF30" s="177"/>
      <c r="AG30" s="177"/>
      <c r="AH30" s="177"/>
      <c r="AI30" s="46"/>
    </row>
    <row r="31" spans="1:35" s="14" customFormat="1" ht="13.5">
      <c r="A31" s="223" t="s">
        <v>251</v>
      </c>
      <c r="B31" s="354" t="s">
        <v>280</v>
      </c>
      <c r="C31" s="355"/>
      <c r="D31" s="355"/>
      <c r="E31" s="355"/>
      <c r="F31" s="355"/>
      <c r="G31" s="356"/>
      <c r="H31" s="16">
        <v>2</v>
      </c>
      <c r="I31" s="1"/>
      <c r="J31" s="15" t="s">
        <v>281</v>
      </c>
      <c r="K31" s="354" t="s">
        <v>282</v>
      </c>
      <c r="L31" s="355"/>
      <c r="M31" s="355"/>
      <c r="N31" s="355"/>
      <c r="O31" s="355"/>
      <c r="P31" s="356"/>
      <c r="Q31" s="16">
        <v>4</v>
      </c>
      <c r="S31" s="15" t="s">
        <v>283</v>
      </c>
      <c r="T31" s="354" t="s">
        <v>177</v>
      </c>
      <c r="U31" s="355"/>
      <c r="V31" s="355"/>
      <c r="W31" s="355"/>
      <c r="X31" s="355"/>
      <c r="Y31" s="356"/>
      <c r="Z31" s="16">
        <v>3</v>
      </c>
      <c r="AB31" s="26"/>
      <c r="AC31" s="45"/>
      <c r="AD31" s="45"/>
      <c r="AE31" s="45"/>
      <c r="AF31" s="45"/>
      <c r="AG31" s="45"/>
      <c r="AH31" s="45"/>
      <c r="AI31" s="25"/>
    </row>
    <row r="32" spans="1:35" s="14" customFormat="1" ht="13.5">
      <c r="A32" s="20" t="s">
        <v>414</v>
      </c>
      <c r="B32" s="369" t="s">
        <v>121</v>
      </c>
      <c r="C32" s="370"/>
      <c r="D32" s="370"/>
      <c r="E32" s="370"/>
      <c r="F32" s="370"/>
      <c r="G32" s="371"/>
      <c r="H32" s="49">
        <v>4</v>
      </c>
      <c r="I32" s="1"/>
      <c r="J32" s="20" t="s">
        <v>284</v>
      </c>
      <c r="K32" s="369" t="s">
        <v>285</v>
      </c>
      <c r="L32" s="370"/>
      <c r="M32" s="370"/>
      <c r="N32" s="370"/>
      <c r="O32" s="370"/>
      <c r="P32" s="371"/>
      <c r="Q32" s="49">
        <v>2</v>
      </c>
      <c r="S32" s="20" t="s">
        <v>286</v>
      </c>
      <c r="T32" s="369" t="s">
        <v>287</v>
      </c>
      <c r="U32" s="370"/>
      <c r="V32" s="370"/>
      <c r="W32" s="370"/>
      <c r="X32" s="370"/>
      <c r="Y32" s="371"/>
      <c r="Z32" s="49">
        <v>1</v>
      </c>
      <c r="AB32" s="26"/>
      <c r="AC32" s="45"/>
      <c r="AD32" s="45"/>
      <c r="AE32" s="45"/>
      <c r="AF32" s="45"/>
      <c r="AG32" s="45"/>
      <c r="AH32" s="45"/>
      <c r="AI32" s="25"/>
    </row>
    <row r="33" spans="1:35" s="14" customFormat="1" ht="13.5">
      <c r="A33" s="20" t="s">
        <v>288</v>
      </c>
      <c r="B33" s="369" t="s">
        <v>173</v>
      </c>
      <c r="C33" s="370"/>
      <c r="D33" s="370"/>
      <c r="E33" s="370"/>
      <c r="F33" s="370"/>
      <c r="G33" s="371"/>
      <c r="H33" s="49">
        <v>1</v>
      </c>
      <c r="I33" s="1"/>
      <c r="J33" s="20" t="s">
        <v>289</v>
      </c>
      <c r="K33" s="369" t="s">
        <v>175</v>
      </c>
      <c r="L33" s="370"/>
      <c r="M33" s="370"/>
      <c r="N33" s="370"/>
      <c r="O33" s="370"/>
      <c r="P33" s="371"/>
      <c r="Q33" s="49">
        <v>1</v>
      </c>
      <c r="S33" s="20" t="s">
        <v>290</v>
      </c>
      <c r="T33" s="369" t="s">
        <v>123</v>
      </c>
      <c r="U33" s="370"/>
      <c r="V33" s="370"/>
      <c r="W33" s="370"/>
      <c r="X33" s="370"/>
      <c r="Y33" s="371"/>
      <c r="Z33" s="49">
        <v>4</v>
      </c>
      <c r="AB33" s="26"/>
      <c r="AC33" s="227"/>
      <c r="AD33" s="208" t="s">
        <v>108</v>
      </c>
      <c r="AE33" s="208"/>
      <c r="AF33" s="208"/>
      <c r="AG33" s="208"/>
      <c r="AH33" s="45"/>
      <c r="AI33" s="25"/>
    </row>
    <row r="34" spans="1:27" s="14" customFormat="1" ht="14.25" thickBot="1">
      <c r="A34" s="21" t="s">
        <v>291</v>
      </c>
      <c r="B34" s="345" t="s">
        <v>174</v>
      </c>
      <c r="C34" s="346"/>
      <c r="D34" s="346"/>
      <c r="E34" s="346"/>
      <c r="F34" s="346"/>
      <c r="G34" s="347"/>
      <c r="H34" s="27">
        <v>3</v>
      </c>
      <c r="I34" s="1"/>
      <c r="J34" s="224" t="s">
        <v>292</v>
      </c>
      <c r="K34" s="345" t="s">
        <v>176</v>
      </c>
      <c r="L34" s="346"/>
      <c r="M34" s="346"/>
      <c r="N34" s="346"/>
      <c r="O34" s="346"/>
      <c r="P34" s="347"/>
      <c r="Q34" s="27">
        <v>3</v>
      </c>
      <c r="S34" s="222" t="s">
        <v>14</v>
      </c>
      <c r="T34" s="363" t="s">
        <v>119</v>
      </c>
      <c r="U34" s="364"/>
      <c r="V34" s="364"/>
      <c r="W34" s="364"/>
      <c r="X34" s="364"/>
      <c r="Y34" s="365"/>
      <c r="Z34" s="171">
        <v>2</v>
      </c>
      <c r="AA34" s="25"/>
    </row>
    <row r="35" spans="2:15" s="14" customFormat="1" ht="13.5">
      <c r="B35" s="210" t="s">
        <v>135</v>
      </c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</row>
    <row r="36" s="14" customFormat="1" ht="14.25" thickBot="1">
      <c r="B36" s="69"/>
    </row>
    <row r="37" spans="1:44" s="14" customFormat="1" ht="14.25" thickBot="1">
      <c r="A37" s="12" t="s">
        <v>415</v>
      </c>
      <c r="B37" s="366" t="s">
        <v>136</v>
      </c>
      <c r="C37" s="367"/>
      <c r="D37" s="367"/>
      <c r="E37" s="367"/>
      <c r="F37" s="367"/>
      <c r="G37" s="368"/>
      <c r="H37" s="13" t="s">
        <v>1</v>
      </c>
      <c r="I37" s="1"/>
      <c r="J37" s="12" t="s">
        <v>293</v>
      </c>
      <c r="K37" s="366" t="s">
        <v>136</v>
      </c>
      <c r="L37" s="367"/>
      <c r="M37" s="367"/>
      <c r="N37" s="367"/>
      <c r="O37" s="367"/>
      <c r="P37" s="368"/>
      <c r="Q37" s="13" t="s">
        <v>1</v>
      </c>
      <c r="S37" s="12" t="s">
        <v>294</v>
      </c>
      <c r="T37" s="366" t="s">
        <v>136</v>
      </c>
      <c r="U37" s="367"/>
      <c r="V37" s="367"/>
      <c r="W37" s="367"/>
      <c r="X37" s="367"/>
      <c r="Y37" s="368"/>
      <c r="Z37" s="13" t="s">
        <v>1</v>
      </c>
      <c r="AB37" s="12" t="s">
        <v>295</v>
      </c>
      <c r="AC37" s="366" t="s">
        <v>136</v>
      </c>
      <c r="AD37" s="367"/>
      <c r="AE37" s="367"/>
      <c r="AF37" s="367"/>
      <c r="AG37" s="367"/>
      <c r="AH37" s="368"/>
      <c r="AI37" s="13" t="s">
        <v>1</v>
      </c>
      <c r="AK37" s="26"/>
      <c r="AL37" s="177"/>
      <c r="AM37" s="2"/>
      <c r="AN37" s="2"/>
      <c r="AO37" s="2"/>
      <c r="AP37" s="2"/>
      <c r="AQ37" s="2"/>
      <c r="AR37" s="46"/>
    </row>
    <row r="38" spans="1:44" s="14" customFormat="1" ht="13.5">
      <c r="A38" s="223" t="s">
        <v>251</v>
      </c>
      <c r="B38" s="354" t="s">
        <v>296</v>
      </c>
      <c r="C38" s="355"/>
      <c r="D38" s="355"/>
      <c r="E38" s="355"/>
      <c r="F38" s="355"/>
      <c r="G38" s="356"/>
      <c r="H38" s="16">
        <v>5</v>
      </c>
      <c r="I38" s="1"/>
      <c r="J38" s="223" t="s">
        <v>270</v>
      </c>
      <c r="K38" s="354" t="s">
        <v>297</v>
      </c>
      <c r="L38" s="355"/>
      <c r="M38" s="355"/>
      <c r="N38" s="355"/>
      <c r="O38" s="355"/>
      <c r="P38" s="356"/>
      <c r="Q38" s="16">
        <v>1</v>
      </c>
      <c r="S38" s="223" t="s">
        <v>298</v>
      </c>
      <c r="T38" s="354" t="s">
        <v>299</v>
      </c>
      <c r="U38" s="355"/>
      <c r="V38" s="355"/>
      <c r="W38" s="355"/>
      <c r="X38" s="355"/>
      <c r="Y38" s="356"/>
      <c r="Z38" s="16">
        <v>1</v>
      </c>
      <c r="AB38" s="223" t="s">
        <v>300</v>
      </c>
      <c r="AC38" s="354" t="s">
        <v>183</v>
      </c>
      <c r="AD38" s="355"/>
      <c r="AE38" s="355"/>
      <c r="AF38" s="355"/>
      <c r="AG38" s="355"/>
      <c r="AH38" s="356"/>
      <c r="AI38" s="16">
        <v>1</v>
      </c>
      <c r="AK38" s="26"/>
      <c r="AL38" s="45"/>
      <c r="AM38" s="45"/>
      <c r="AN38" s="45"/>
      <c r="AO38" s="45"/>
      <c r="AP38" s="45"/>
      <c r="AQ38" s="45"/>
      <c r="AR38" s="25"/>
    </row>
    <row r="39" spans="1:44" s="14" customFormat="1" ht="13.5">
      <c r="A39" s="20" t="s">
        <v>301</v>
      </c>
      <c r="B39" s="369" t="s">
        <v>178</v>
      </c>
      <c r="C39" s="370"/>
      <c r="D39" s="370"/>
      <c r="E39" s="370"/>
      <c r="F39" s="370"/>
      <c r="G39" s="371"/>
      <c r="H39" s="49">
        <v>3</v>
      </c>
      <c r="I39" s="1"/>
      <c r="J39" s="20" t="s">
        <v>8</v>
      </c>
      <c r="K39" s="369" t="s">
        <v>180</v>
      </c>
      <c r="L39" s="370"/>
      <c r="M39" s="370"/>
      <c r="N39" s="370"/>
      <c r="O39" s="370"/>
      <c r="P39" s="371"/>
      <c r="Q39" s="49">
        <v>4</v>
      </c>
      <c r="S39" s="20" t="s">
        <v>14</v>
      </c>
      <c r="T39" s="369" t="s">
        <v>182</v>
      </c>
      <c r="U39" s="370"/>
      <c r="V39" s="370"/>
      <c r="W39" s="370"/>
      <c r="X39" s="370"/>
      <c r="Y39" s="371"/>
      <c r="Z39" s="49">
        <v>2</v>
      </c>
      <c r="AB39" s="20" t="s">
        <v>18</v>
      </c>
      <c r="AC39" s="369" t="s">
        <v>184</v>
      </c>
      <c r="AD39" s="370"/>
      <c r="AE39" s="370"/>
      <c r="AF39" s="370"/>
      <c r="AG39" s="370"/>
      <c r="AH39" s="371"/>
      <c r="AI39" s="49">
        <v>2</v>
      </c>
      <c r="AK39" s="26"/>
      <c r="AL39" s="45"/>
      <c r="AM39" s="45"/>
      <c r="AN39" s="45"/>
      <c r="AO39" s="45"/>
      <c r="AP39" s="45"/>
      <c r="AQ39" s="45"/>
      <c r="AR39" s="25"/>
    </row>
    <row r="40" spans="1:44" s="14" customFormat="1" ht="13.5">
      <c r="A40" s="18" t="s">
        <v>4</v>
      </c>
      <c r="B40" s="351" t="s">
        <v>151</v>
      </c>
      <c r="C40" s="352"/>
      <c r="D40" s="352"/>
      <c r="E40" s="352"/>
      <c r="F40" s="352"/>
      <c r="G40" s="353"/>
      <c r="H40" s="19">
        <v>4</v>
      </c>
      <c r="I40" s="1"/>
      <c r="J40" s="18" t="s">
        <v>9</v>
      </c>
      <c r="K40" s="351" t="s">
        <v>155</v>
      </c>
      <c r="L40" s="352"/>
      <c r="M40" s="352"/>
      <c r="N40" s="352"/>
      <c r="O40" s="352"/>
      <c r="P40" s="353"/>
      <c r="Q40" s="19">
        <v>2</v>
      </c>
      <c r="S40" s="18" t="s">
        <v>15</v>
      </c>
      <c r="T40" s="351" t="s">
        <v>153</v>
      </c>
      <c r="U40" s="352"/>
      <c r="V40" s="352"/>
      <c r="W40" s="352"/>
      <c r="X40" s="352"/>
      <c r="Y40" s="353"/>
      <c r="Z40" s="19">
        <v>5</v>
      </c>
      <c r="AB40" s="18" t="s">
        <v>302</v>
      </c>
      <c r="AC40" s="351" t="s">
        <v>303</v>
      </c>
      <c r="AD40" s="352"/>
      <c r="AE40" s="352"/>
      <c r="AF40" s="352"/>
      <c r="AG40" s="352"/>
      <c r="AH40" s="353"/>
      <c r="AI40" s="19">
        <v>5</v>
      </c>
      <c r="AK40" s="26"/>
      <c r="AL40" s="45"/>
      <c r="AM40" s="45"/>
      <c r="AN40" s="45"/>
      <c r="AO40" s="45"/>
      <c r="AP40" s="45"/>
      <c r="AQ40" s="45"/>
      <c r="AR40" s="25"/>
    </row>
    <row r="41" spans="1:44" s="14" customFormat="1" ht="13.5">
      <c r="A41" s="18" t="s">
        <v>304</v>
      </c>
      <c r="B41" s="351" t="s">
        <v>305</v>
      </c>
      <c r="C41" s="352"/>
      <c r="D41" s="352"/>
      <c r="E41" s="352"/>
      <c r="F41" s="352"/>
      <c r="G41" s="353"/>
      <c r="H41" s="19">
        <v>2</v>
      </c>
      <c r="I41" s="1"/>
      <c r="J41" s="18" t="s">
        <v>306</v>
      </c>
      <c r="K41" s="351" t="s">
        <v>307</v>
      </c>
      <c r="L41" s="352"/>
      <c r="M41" s="352"/>
      <c r="N41" s="352"/>
      <c r="O41" s="352"/>
      <c r="P41" s="353"/>
      <c r="Q41" s="19">
        <v>5</v>
      </c>
      <c r="S41" s="18" t="s">
        <v>259</v>
      </c>
      <c r="T41" s="351" t="s">
        <v>129</v>
      </c>
      <c r="U41" s="352"/>
      <c r="V41" s="352"/>
      <c r="W41" s="352"/>
      <c r="X41" s="352"/>
      <c r="Y41" s="353"/>
      <c r="Z41" s="19">
        <v>4</v>
      </c>
      <c r="AB41" s="18" t="s">
        <v>416</v>
      </c>
      <c r="AC41" s="351" t="s">
        <v>417</v>
      </c>
      <c r="AD41" s="352"/>
      <c r="AE41" s="352"/>
      <c r="AF41" s="352"/>
      <c r="AG41" s="352"/>
      <c r="AH41" s="353"/>
      <c r="AI41" s="19">
        <v>3</v>
      </c>
      <c r="AK41" s="26"/>
      <c r="AL41" s="45"/>
      <c r="AM41" s="45"/>
      <c r="AN41" s="45"/>
      <c r="AO41" s="45"/>
      <c r="AP41" s="45"/>
      <c r="AQ41" s="45"/>
      <c r="AR41" s="25"/>
    </row>
    <row r="42" spans="1:44" s="14" customFormat="1" ht="14.25" thickBot="1">
      <c r="A42" s="22" t="s">
        <v>418</v>
      </c>
      <c r="B42" s="363" t="s">
        <v>158</v>
      </c>
      <c r="C42" s="364"/>
      <c r="D42" s="364"/>
      <c r="E42" s="364"/>
      <c r="F42" s="364"/>
      <c r="G42" s="365"/>
      <c r="H42" s="171">
        <v>1</v>
      </c>
      <c r="I42" s="1"/>
      <c r="J42" s="22" t="s">
        <v>12</v>
      </c>
      <c r="K42" s="363" t="s">
        <v>181</v>
      </c>
      <c r="L42" s="364"/>
      <c r="M42" s="364"/>
      <c r="N42" s="364"/>
      <c r="O42" s="364"/>
      <c r="P42" s="365"/>
      <c r="Q42" s="171">
        <v>3</v>
      </c>
      <c r="S42" s="22" t="s">
        <v>308</v>
      </c>
      <c r="T42" s="363" t="s">
        <v>309</v>
      </c>
      <c r="U42" s="364"/>
      <c r="V42" s="364"/>
      <c r="W42" s="364"/>
      <c r="X42" s="364"/>
      <c r="Y42" s="365"/>
      <c r="Z42" s="171">
        <v>3</v>
      </c>
      <c r="AB42" s="22" t="s">
        <v>310</v>
      </c>
      <c r="AC42" s="363" t="s">
        <v>228</v>
      </c>
      <c r="AD42" s="364"/>
      <c r="AE42" s="364"/>
      <c r="AF42" s="364"/>
      <c r="AG42" s="364"/>
      <c r="AH42" s="365"/>
      <c r="AI42" s="171">
        <v>4</v>
      </c>
      <c r="AK42" s="26"/>
      <c r="AL42" s="45"/>
      <c r="AM42" s="45"/>
      <c r="AN42" s="45"/>
      <c r="AO42" s="45"/>
      <c r="AP42" s="45"/>
      <c r="AQ42" s="45"/>
      <c r="AR42" s="25"/>
    </row>
    <row r="43" s="14" customFormat="1" ht="14.25" thickBot="1"/>
    <row r="44" spans="1:44" s="14" customFormat="1" ht="14.25" thickBot="1">
      <c r="A44" s="12" t="s">
        <v>311</v>
      </c>
      <c r="B44" s="366" t="s">
        <v>136</v>
      </c>
      <c r="C44" s="367"/>
      <c r="D44" s="367"/>
      <c r="E44" s="367"/>
      <c r="F44" s="367"/>
      <c r="G44" s="368"/>
      <c r="H44" s="13" t="s">
        <v>1</v>
      </c>
      <c r="J44" s="12" t="s">
        <v>312</v>
      </c>
      <c r="K44" s="366" t="s">
        <v>136</v>
      </c>
      <c r="L44" s="367"/>
      <c r="M44" s="367"/>
      <c r="N44" s="367"/>
      <c r="O44" s="367"/>
      <c r="P44" s="368"/>
      <c r="Q44" s="13" t="s">
        <v>1</v>
      </c>
      <c r="S44" s="12" t="s">
        <v>313</v>
      </c>
      <c r="T44" s="366" t="s">
        <v>136</v>
      </c>
      <c r="U44" s="367"/>
      <c r="V44" s="367"/>
      <c r="W44" s="367"/>
      <c r="X44" s="367"/>
      <c r="Y44" s="368"/>
      <c r="Z44" s="13" t="s">
        <v>1</v>
      </c>
      <c r="AB44" s="12" t="s">
        <v>314</v>
      </c>
      <c r="AC44" s="366" t="s">
        <v>136</v>
      </c>
      <c r="AD44" s="367"/>
      <c r="AE44" s="367"/>
      <c r="AF44" s="367"/>
      <c r="AG44" s="367"/>
      <c r="AH44" s="368"/>
      <c r="AI44" s="13" t="s">
        <v>1</v>
      </c>
      <c r="AK44" s="26"/>
      <c r="AL44" s="177"/>
      <c r="AM44" s="2"/>
      <c r="AN44" s="2"/>
      <c r="AO44" s="2"/>
      <c r="AP44" s="2"/>
      <c r="AQ44" s="2"/>
      <c r="AR44" s="46"/>
    </row>
    <row r="45" spans="1:44" s="14" customFormat="1" ht="13.5">
      <c r="A45" s="15" t="s">
        <v>315</v>
      </c>
      <c r="B45" s="354" t="s">
        <v>185</v>
      </c>
      <c r="C45" s="355"/>
      <c r="D45" s="355"/>
      <c r="E45" s="355"/>
      <c r="F45" s="355"/>
      <c r="G45" s="356"/>
      <c r="H45" s="16">
        <v>1</v>
      </c>
      <c r="J45" s="223" t="s">
        <v>316</v>
      </c>
      <c r="K45" s="354" t="s">
        <v>317</v>
      </c>
      <c r="L45" s="355"/>
      <c r="M45" s="355"/>
      <c r="N45" s="355"/>
      <c r="O45" s="355"/>
      <c r="P45" s="356"/>
      <c r="Q45" s="16">
        <v>1</v>
      </c>
      <c r="S45" s="223" t="s">
        <v>318</v>
      </c>
      <c r="T45" s="354" t="s">
        <v>189</v>
      </c>
      <c r="U45" s="355"/>
      <c r="V45" s="355"/>
      <c r="W45" s="355"/>
      <c r="X45" s="355"/>
      <c r="Y45" s="356"/>
      <c r="Z45" s="16">
        <v>2</v>
      </c>
      <c r="AB45" s="15" t="s">
        <v>319</v>
      </c>
      <c r="AC45" s="354" t="s">
        <v>192</v>
      </c>
      <c r="AD45" s="355"/>
      <c r="AE45" s="355"/>
      <c r="AF45" s="355"/>
      <c r="AG45" s="355"/>
      <c r="AH45" s="356"/>
      <c r="AI45" s="16">
        <v>2</v>
      </c>
      <c r="AK45" s="26"/>
      <c r="AL45" s="45"/>
      <c r="AM45" s="45"/>
      <c r="AN45" s="45"/>
      <c r="AO45" s="45"/>
      <c r="AP45" s="45"/>
      <c r="AQ45" s="45"/>
      <c r="AR45" s="25"/>
    </row>
    <row r="46" spans="1:44" s="14" customFormat="1" ht="13.5">
      <c r="A46" s="20" t="s">
        <v>320</v>
      </c>
      <c r="B46" s="369" t="s">
        <v>186</v>
      </c>
      <c r="C46" s="370"/>
      <c r="D46" s="370"/>
      <c r="E46" s="370"/>
      <c r="F46" s="370"/>
      <c r="G46" s="371"/>
      <c r="H46" s="49">
        <v>2</v>
      </c>
      <c r="J46" s="20" t="s">
        <v>321</v>
      </c>
      <c r="K46" s="369" t="s">
        <v>322</v>
      </c>
      <c r="L46" s="370"/>
      <c r="M46" s="370"/>
      <c r="N46" s="370"/>
      <c r="O46" s="370"/>
      <c r="P46" s="371"/>
      <c r="Q46" s="49">
        <v>5</v>
      </c>
      <c r="S46" s="20" t="s">
        <v>323</v>
      </c>
      <c r="T46" s="369" t="s">
        <v>190</v>
      </c>
      <c r="U46" s="370"/>
      <c r="V46" s="370"/>
      <c r="W46" s="370"/>
      <c r="X46" s="370"/>
      <c r="Y46" s="371"/>
      <c r="Z46" s="49">
        <v>3</v>
      </c>
      <c r="AB46" s="20" t="s">
        <v>324</v>
      </c>
      <c r="AC46" s="369" t="s">
        <v>325</v>
      </c>
      <c r="AD46" s="370"/>
      <c r="AE46" s="370"/>
      <c r="AF46" s="370"/>
      <c r="AG46" s="370"/>
      <c r="AH46" s="371"/>
      <c r="AI46" s="49">
        <v>1</v>
      </c>
      <c r="AK46" s="26"/>
      <c r="AL46" s="45"/>
      <c r="AM46" s="45"/>
      <c r="AN46" s="45"/>
      <c r="AO46" s="45"/>
      <c r="AP46" s="45"/>
      <c r="AQ46" s="45"/>
      <c r="AR46" s="25"/>
    </row>
    <row r="47" spans="1:44" s="14" customFormat="1" ht="13.5">
      <c r="A47" s="20" t="s">
        <v>326</v>
      </c>
      <c r="B47" s="369" t="s">
        <v>248</v>
      </c>
      <c r="C47" s="370"/>
      <c r="D47" s="370"/>
      <c r="E47" s="370"/>
      <c r="F47" s="370"/>
      <c r="G47" s="371"/>
      <c r="H47" s="49">
        <v>3</v>
      </c>
      <c r="J47" s="20" t="s">
        <v>327</v>
      </c>
      <c r="K47" s="369" t="s">
        <v>328</v>
      </c>
      <c r="L47" s="370"/>
      <c r="M47" s="370"/>
      <c r="N47" s="370"/>
      <c r="O47" s="370"/>
      <c r="P47" s="371"/>
      <c r="Q47" s="49">
        <v>4</v>
      </c>
      <c r="S47" s="20" t="s">
        <v>329</v>
      </c>
      <c r="T47" s="369" t="s">
        <v>247</v>
      </c>
      <c r="U47" s="370"/>
      <c r="V47" s="370"/>
      <c r="W47" s="370"/>
      <c r="X47" s="370"/>
      <c r="Y47" s="371"/>
      <c r="Z47" s="49">
        <v>1</v>
      </c>
      <c r="AB47" s="20" t="s">
        <v>330</v>
      </c>
      <c r="AC47" s="369" t="s">
        <v>193</v>
      </c>
      <c r="AD47" s="370"/>
      <c r="AE47" s="370"/>
      <c r="AF47" s="370"/>
      <c r="AG47" s="370"/>
      <c r="AH47" s="371"/>
      <c r="AI47" s="49">
        <v>4</v>
      </c>
      <c r="AK47" s="26"/>
      <c r="AL47" s="45"/>
      <c r="AM47" s="45"/>
      <c r="AN47" s="45"/>
      <c r="AO47" s="45"/>
      <c r="AP47" s="45"/>
      <c r="AQ47" s="45"/>
      <c r="AR47" s="25"/>
    </row>
    <row r="48" spans="1:44" s="14" customFormat="1" ht="13.5">
      <c r="A48" s="221" t="s">
        <v>331</v>
      </c>
      <c r="B48" s="351" t="s">
        <v>187</v>
      </c>
      <c r="C48" s="352"/>
      <c r="D48" s="352"/>
      <c r="E48" s="352"/>
      <c r="F48" s="352"/>
      <c r="G48" s="353"/>
      <c r="H48" s="19">
        <v>4</v>
      </c>
      <c r="J48" s="20" t="s">
        <v>332</v>
      </c>
      <c r="K48" s="351" t="s">
        <v>333</v>
      </c>
      <c r="L48" s="352"/>
      <c r="M48" s="352"/>
      <c r="N48" s="352"/>
      <c r="O48" s="352"/>
      <c r="P48" s="353"/>
      <c r="Q48" s="19">
        <v>3</v>
      </c>
      <c r="S48" s="20" t="s">
        <v>334</v>
      </c>
      <c r="T48" s="351" t="s">
        <v>191</v>
      </c>
      <c r="U48" s="352"/>
      <c r="V48" s="352"/>
      <c r="W48" s="352"/>
      <c r="X48" s="352"/>
      <c r="Y48" s="353"/>
      <c r="Z48" s="19">
        <v>5</v>
      </c>
      <c r="AB48" s="226" t="s">
        <v>335</v>
      </c>
      <c r="AC48" s="351" t="s">
        <v>122</v>
      </c>
      <c r="AD48" s="352"/>
      <c r="AE48" s="352"/>
      <c r="AF48" s="352"/>
      <c r="AG48" s="352"/>
      <c r="AH48" s="353"/>
      <c r="AI48" s="19">
        <v>5</v>
      </c>
      <c r="AK48" s="26"/>
      <c r="AL48" s="45"/>
      <c r="AM48" s="45"/>
      <c r="AN48" s="45"/>
      <c r="AO48" s="45"/>
      <c r="AP48" s="45"/>
      <c r="AQ48" s="45"/>
      <c r="AR48" s="25"/>
    </row>
    <row r="49" spans="1:36" s="14" customFormat="1" ht="14.25" thickBot="1">
      <c r="A49" s="245" t="s">
        <v>336</v>
      </c>
      <c r="B49" s="401" t="s">
        <v>337</v>
      </c>
      <c r="C49" s="402"/>
      <c r="D49" s="402"/>
      <c r="E49" s="402"/>
      <c r="F49" s="402"/>
      <c r="G49" s="403"/>
      <c r="H49" s="246"/>
      <c r="J49" s="22" t="s">
        <v>338</v>
      </c>
      <c r="K49" s="363" t="s">
        <v>339</v>
      </c>
      <c r="L49" s="364"/>
      <c r="M49" s="364"/>
      <c r="N49" s="364"/>
      <c r="O49" s="364"/>
      <c r="P49" s="365"/>
      <c r="Q49" s="171">
        <v>2</v>
      </c>
      <c r="S49" s="22" t="s">
        <v>340</v>
      </c>
      <c r="T49" s="363" t="s">
        <v>341</v>
      </c>
      <c r="U49" s="364"/>
      <c r="V49" s="364"/>
      <c r="W49" s="364"/>
      <c r="X49" s="364"/>
      <c r="Y49" s="365"/>
      <c r="Z49" s="171">
        <v>4</v>
      </c>
      <c r="AB49" s="21" t="s">
        <v>342</v>
      </c>
      <c r="AC49" s="345" t="s">
        <v>156</v>
      </c>
      <c r="AD49" s="346"/>
      <c r="AE49" s="346"/>
      <c r="AF49" s="346"/>
      <c r="AG49" s="346"/>
      <c r="AH49" s="347"/>
      <c r="AI49" s="27">
        <v>3</v>
      </c>
      <c r="AJ49" s="25"/>
    </row>
    <row r="50" spans="1:36" s="14" customFormat="1" ht="14.25" thickBot="1">
      <c r="A50" s="26"/>
      <c r="B50" s="24"/>
      <c r="C50" s="24"/>
      <c r="D50" s="24"/>
      <c r="E50" s="24"/>
      <c r="F50" s="24"/>
      <c r="G50" s="24"/>
      <c r="H50" s="25"/>
      <c r="J50" s="26"/>
      <c r="K50" s="24"/>
      <c r="L50" s="24"/>
      <c r="M50" s="24"/>
      <c r="N50" s="24"/>
      <c r="O50" s="24"/>
      <c r="P50" s="24"/>
      <c r="Q50" s="25"/>
      <c r="S50" s="26"/>
      <c r="T50" s="24"/>
      <c r="U50" s="24"/>
      <c r="V50" s="24"/>
      <c r="W50" s="24"/>
      <c r="X50" s="24"/>
      <c r="Y50" s="24"/>
      <c r="Z50" s="25"/>
      <c r="AB50" s="26"/>
      <c r="AC50" s="24"/>
      <c r="AD50" s="24"/>
      <c r="AE50" s="24"/>
      <c r="AF50" s="24"/>
      <c r="AG50" s="24"/>
      <c r="AH50" s="24"/>
      <c r="AI50" s="25"/>
      <c r="AJ50" s="25"/>
    </row>
    <row r="51" spans="1:36" s="14" customFormat="1" ht="14.25" thickBot="1">
      <c r="A51" s="12" t="s">
        <v>137</v>
      </c>
      <c r="B51" s="366" t="s">
        <v>136</v>
      </c>
      <c r="C51" s="367"/>
      <c r="D51" s="367"/>
      <c r="E51" s="367"/>
      <c r="F51" s="367"/>
      <c r="G51" s="368"/>
      <c r="H51" s="13" t="s">
        <v>1</v>
      </c>
      <c r="J51" s="12" t="s">
        <v>343</v>
      </c>
      <c r="K51" s="366" t="s">
        <v>136</v>
      </c>
      <c r="L51" s="367"/>
      <c r="M51" s="367"/>
      <c r="N51" s="367"/>
      <c r="O51" s="367"/>
      <c r="P51" s="368"/>
      <c r="Q51" s="13" t="s">
        <v>1</v>
      </c>
      <c r="S51" s="26"/>
      <c r="T51" s="24"/>
      <c r="U51" s="24"/>
      <c r="V51" s="24"/>
      <c r="W51" s="24"/>
      <c r="X51" s="24"/>
      <c r="Y51" s="24"/>
      <c r="Z51" s="25"/>
      <c r="AB51" s="26"/>
      <c r="AC51" s="24"/>
      <c r="AD51" s="24"/>
      <c r="AE51" s="24"/>
      <c r="AF51" s="24"/>
      <c r="AG51" s="24"/>
      <c r="AH51" s="24"/>
      <c r="AI51" s="25"/>
      <c r="AJ51" s="25"/>
    </row>
    <row r="52" spans="1:36" s="14" customFormat="1" ht="13.5">
      <c r="A52" s="15" t="s">
        <v>344</v>
      </c>
      <c r="B52" s="354" t="s">
        <v>345</v>
      </c>
      <c r="C52" s="355"/>
      <c r="D52" s="355"/>
      <c r="E52" s="355"/>
      <c r="F52" s="355"/>
      <c r="G52" s="356"/>
      <c r="H52" s="16">
        <v>2</v>
      </c>
      <c r="J52" s="15" t="s">
        <v>346</v>
      </c>
      <c r="K52" s="354" t="s">
        <v>197</v>
      </c>
      <c r="L52" s="355"/>
      <c r="M52" s="355"/>
      <c r="N52" s="355"/>
      <c r="O52" s="355"/>
      <c r="P52" s="356"/>
      <c r="Q52" s="16">
        <v>1</v>
      </c>
      <c r="S52" s="26"/>
      <c r="T52" s="24"/>
      <c r="U52" s="24"/>
      <c r="V52" s="24"/>
      <c r="W52" s="24"/>
      <c r="X52" s="24"/>
      <c r="Y52" s="24"/>
      <c r="Z52" s="25"/>
      <c r="AB52" s="26"/>
      <c r="AC52" s="24"/>
      <c r="AD52" s="24"/>
      <c r="AE52" s="24"/>
      <c r="AF52" s="24"/>
      <c r="AG52" s="24"/>
      <c r="AH52" s="24"/>
      <c r="AI52" s="25"/>
      <c r="AJ52" s="25"/>
    </row>
    <row r="53" spans="1:36" s="14" customFormat="1" ht="13.5">
      <c r="A53" s="226" t="s">
        <v>347</v>
      </c>
      <c r="B53" s="369" t="s">
        <v>195</v>
      </c>
      <c r="C53" s="370"/>
      <c r="D53" s="370"/>
      <c r="E53" s="370"/>
      <c r="F53" s="370"/>
      <c r="G53" s="371"/>
      <c r="H53" s="49">
        <v>1</v>
      </c>
      <c r="J53" s="20" t="s">
        <v>348</v>
      </c>
      <c r="K53" s="369" t="s">
        <v>198</v>
      </c>
      <c r="L53" s="370"/>
      <c r="M53" s="370"/>
      <c r="N53" s="370"/>
      <c r="O53" s="370"/>
      <c r="P53" s="371"/>
      <c r="Q53" s="49">
        <v>4</v>
      </c>
      <c r="S53" s="26"/>
      <c r="T53" s="24"/>
      <c r="U53" s="24"/>
      <c r="V53" s="24"/>
      <c r="W53" s="24"/>
      <c r="X53" s="24"/>
      <c r="Y53" s="24"/>
      <c r="Z53" s="25"/>
      <c r="AB53" s="26"/>
      <c r="AC53" s="24"/>
      <c r="AD53" s="24"/>
      <c r="AE53" s="24"/>
      <c r="AF53" s="24"/>
      <c r="AG53" s="24"/>
      <c r="AH53" s="24"/>
      <c r="AI53" s="25"/>
      <c r="AJ53" s="25"/>
    </row>
    <row r="54" spans="1:36" s="14" customFormat="1" ht="13.5">
      <c r="A54" s="20" t="s">
        <v>349</v>
      </c>
      <c r="B54" s="369" t="s">
        <v>196</v>
      </c>
      <c r="C54" s="370"/>
      <c r="D54" s="370"/>
      <c r="E54" s="370"/>
      <c r="F54" s="370"/>
      <c r="G54" s="371"/>
      <c r="H54" s="49">
        <v>3</v>
      </c>
      <c r="J54" s="226" t="s">
        <v>149</v>
      </c>
      <c r="K54" s="369" t="s">
        <v>199</v>
      </c>
      <c r="L54" s="370"/>
      <c r="M54" s="370"/>
      <c r="N54" s="370"/>
      <c r="O54" s="370"/>
      <c r="P54" s="371"/>
      <c r="Q54" s="49">
        <v>3</v>
      </c>
      <c r="S54" s="26"/>
      <c r="T54" s="24"/>
      <c r="U54" s="24"/>
      <c r="V54" s="24"/>
      <c r="W54" s="24"/>
      <c r="X54" s="24"/>
      <c r="Y54" s="24"/>
      <c r="Z54" s="25"/>
      <c r="AB54" s="26"/>
      <c r="AC54" s="24"/>
      <c r="AD54" s="24"/>
      <c r="AE54" s="24"/>
      <c r="AF54" s="24"/>
      <c r="AG54" s="24"/>
      <c r="AH54" s="24"/>
      <c r="AI54" s="25"/>
      <c r="AJ54" s="25"/>
    </row>
    <row r="55" spans="1:36" s="14" customFormat="1" ht="14.25" thickBot="1">
      <c r="A55" s="22" t="s">
        <v>350</v>
      </c>
      <c r="B55" s="363" t="s">
        <v>351</v>
      </c>
      <c r="C55" s="364"/>
      <c r="D55" s="364"/>
      <c r="E55" s="364"/>
      <c r="F55" s="364"/>
      <c r="G55" s="365"/>
      <c r="H55" s="171">
        <v>4</v>
      </c>
      <c r="J55" s="22" t="s">
        <v>352</v>
      </c>
      <c r="K55" s="363" t="s">
        <v>236</v>
      </c>
      <c r="L55" s="364"/>
      <c r="M55" s="364"/>
      <c r="N55" s="364"/>
      <c r="O55" s="364"/>
      <c r="P55" s="365"/>
      <c r="Q55" s="171">
        <v>2</v>
      </c>
      <c r="S55" s="26"/>
      <c r="T55" s="227"/>
      <c r="U55" s="208" t="s">
        <v>108</v>
      </c>
      <c r="V55" s="208"/>
      <c r="W55" s="208"/>
      <c r="X55" s="208"/>
      <c r="Y55" s="24"/>
      <c r="Z55" s="25"/>
      <c r="AB55" s="26"/>
      <c r="AC55" s="24"/>
      <c r="AD55" s="24"/>
      <c r="AE55" s="24"/>
      <c r="AF55" s="24"/>
      <c r="AG55" s="24"/>
      <c r="AH55" s="24"/>
      <c r="AI55" s="25"/>
      <c r="AJ55" s="25"/>
    </row>
    <row r="56" spans="2:18" ht="13.5">
      <c r="B56" s="229" t="s">
        <v>353</v>
      </c>
      <c r="C56" s="230"/>
      <c r="D56" s="230"/>
      <c r="E56" s="230"/>
      <c r="F56" s="230"/>
      <c r="G56" s="230"/>
      <c r="H56" s="230"/>
      <c r="I56" s="216"/>
      <c r="J56" s="216"/>
      <c r="K56" s="216"/>
      <c r="L56" s="216"/>
      <c r="M56" s="216"/>
      <c r="N56" s="216"/>
      <c r="O56" s="216"/>
      <c r="P56" s="216"/>
      <c r="Q56" s="216"/>
      <c r="R56" s="216"/>
    </row>
    <row r="57" spans="1:35" s="14" customFormat="1" ht="14.25" thickBot="1">
      <c r="A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</row>
    <row r="58" spans="1:34" ht="14.25" thickBot="1">
      <c r="A58" s="2" t="s">
        <v>21</v>
      </c>
      <c r="B58" s="219"/>
      <c r="C58" s="2"/>
      <c r="D58" s="2"/>
      <c r="E58" s="2"/>
      <c r="F58" s="3"/>
      <c r="G58" s="4"/>
      <c r="H58" s="4"/>
      <c r="I58" s="4"/>
      <c r="K58" s="5"/>
      <c r="L58" s="6"/>
      <c r="M58" s="6"/>
      <c r="N58" s="6"/>
      <c r="O58" s="6"/>
      <c r="P58" s="6"/>
      <c r="Q58" s="6"/>
      <c r="R58" s="6"/>
      <c r="S58" s="7"/>
      <c r="T58" s="7"/>
      <c r="U58" s="7"/>
      <c r="V58" s="7"/>
      <c r="W58" s="7"/>
      <c r="X58" s="7"/>
      <c r="Y58" s="7"/>
      <c r="Z58" s="7"/>
      <c r="AA58" s="7"/>
      <c r="AB58" s="8"/>
      <c r="AC58" s="7"/>
      <c r="AD58" s="7"/>
      <c r="AE58" s="7"/>
      <c r="AF58" s="7"/>
      <c r="AG58" s="7"/>
      <c r="AH58" s="7"/>
    </row>
    <row r="59" spans="1:35" s="14" customFormat="1" ht="14.25" thickBot="1">
      <c r="A59" s="247" t="s">
        <v>22</v>
      </c>
      <c r="B59" s="360"/>
      <c r="C59" s="361"/>
      <c r="D59" s="361"/>
      <c r="E59" s="361"/>
      <c r="F59" s="361"/>
      <c r="G59" s="362"/>
      <c r="H59" s="13" t="s">
        <v>1</v>
      </c>
      <c r="I59" s="1"/>
      <c r="J59" s="247" t="s">
        <v>23</v>
      </c>
      <c r="K59" s="360"/>
      <c r="L59" s="361"/>
      <c r="M59" s="361"/>
      <c r="N59" s="361"/>
      <c r="O59" s="361"/>
      <c r="P59" s="362"/>
      <c r="Q59" s="13" t="s">
        <v>1</v>
      </c>
      <c r="S59" s="247" t="s">
        <v>24</v>
      </c>
      <c r="T59" s="360"/>
      <c r="U59" s="361"/>
      <c r="V59" s="361"/>
      <c r="W59" s="361"/>
      <c r="X59" s="361"/>
      <c r="Y59" s="362"/>
      <c r="Z59" s="13" t="s">
        <v>1</v>
      </c>
      <c r="AB59" s="247" t="s">
        <v>25</v>
      </c>
      <c r="AC59" s="360"/>
      <c r="AD59" s="361"/>
      <c r="AE59" s="361"/>
      <c r="AF59" s="361"/>
      <c r="AG59" s="361"/>
      <c r="AH59" s="362"/>
      <c r="AI59" s="13" t="s">
        <v>1</v>
      </c>
    </row>
    <row r="60" spans="1:35" s="14" customFormat="1" ht="13.5">
      <c r="A60" s="15" t="s">
        <v>251</v>
      </c>
      <c r="B60" s="354" t="s">
        <v>168</v>
      </c>
      <c r="C60" s="355"/>
      <c r="D60" s="355"/>
      <c r="E60" s="355"/>
      <c r="F60" s="355"/>
      <c r="G60" s="356"/>
      <c r="H60" s="16"/>
      <c r="I60" s="1"/>
      <c r="J60" s="223" t="s">
        <v>419</v>
      </c>
      <c r="K60" s="354" t="s">
        <v>420</v>
      </c>
      <c r="L60" s="355"/>
      <c r="M60" s="355"/>
      <c r="N60" s="355"/>
      <c r="O60" s="355"/>
      <c r="P60" s="356"/>
      <c r="Q60" s="16"/>
      <c r="S60" s="15" t="s">
        <v>421</v>
      </c>
      <c r="T60" s="354" t="s">
        <v>422</v>
      </c>
      <c r="U60" s="355"/>
      <c r="V60" s="355"/>
      <c r="W60" s="355"/>
      <c r="X60" s="355"/>
      <c r="Y60" s="356"/>
      <c r="Z60" s="16"/>
      <c r="AB60" s="15" t="s">
        <v>423</v>
      </c>
      <c r="AC60" s="354" t="s">
        <v>386</v>
      </c>
      <c r="AD60" s="355"/>
      <c r="AE60" s="355"/>
      <c r="AF60" s="355"/>
      <c r="AG60" s="355"/>
      <c r="AH60" s="356"/>
      <c r="AI60" s="16"/>
    </row>
    <row r="61" spans="1:35" s="14" customFormat="1" ht="13.5">
      <c r="A61" s="221" t="s">
        <v>301</v>
      </c>
      <c r="B61" s="351" t="s">
        <v>317</v>
      </c>
      <c r="C61" s="352"/>
      <c r="D61" s="352"/>
      <c r="E61" s="352"/>
      <c r="F61" s="352"/>
      <c r="G61" s="353"/>
      <c r="H61" s="19"/>
      <c r="I61" s="1"/>
      <c r="J61" s="18" t="s">
        <v>424</v>
      </c>
      <c r="K61" s="351" t="s">
        <v>185</v>
      </c>
      <c r="L61" s="352"/>
      <c r="M61" s="352"/>
      <c r="N61" s="352"/>
      <c r="O61" s="352"/>
      <c r="P61" s="353"/>
      <c r="Q61" s="19"/>
      <c r="S61" s="221" t="s">
        <v>425</v>
      </c>
      <c r="T61" s="351" t="s">
        <v>183</v>
      </c>
      <c r="U61" s="352"/>
      <c r="V61" s="352"/>
      <c r="W61" s="352"/>
      <c r="X61" s="352"/>
      <c r="Y61" s="353"/>
      <c r="Z61" s="19"/>
      <c r="AB61" s="221" t="s">
        <v>426</v>
      </c>
      <c r="AC61" s="351" t="s">
        <v>427</v>
      </c>
      <c r="AD61" s="352"/>
      <c r="AE61" s="352"/>
      <c r="AF61" s="352"/>
      <c r="AG61" s="352"/>
      <c r="AH61" s="353"/>
      <c r="AI61" s="19"/>
    </row>
    <row r="62" spans="1:43" s="14" customFormat="1" ht="13.5">
      <c r="A62" s="20" t="s">
        <v>288</v>
      </c>
      <c r="B62" s="351" t="s">
        <v>428</v>
      </c>
      <c r="C62" s="352"/>
      <c r="D62" s="352"/>
      <c r="E62" s="352"/>
      <c r="F62" s="352"/>
      <c r="G62" s="353"/>
      <c r="H62" s="19"/>
      <c r="I62" s="1"/>
      <c r="J62" s="20" t="s">
        <v>292</v>
      </c>
      <c r="K62" s="351" t="s">
        <v>155</v>
      </c>
      <c r="L62" s="352"/>
      <c r="M62" s="352"/>
      <c r="N62" s="352"/>
      <c r="O62" s="352"/>
      <c r="P62" s="353"/>
      <c r="Q62" s="19"/>
      <c r="S62" s="20" t="s">
        <v>15</v>
      </c>
      <c r="T62" s="351" t="s">
        <v>387</v>
      </c>
      <c r="U62" s="352"/>
      <c r="V62" s="352"/>
      <c r="W62" s="352"/>
      <c r="X62" s="352"/>
      <c r="Y62" s="353"/>
      <c r="Z62" s="19"/>
      <c r="AB62" s="18" t="s">
        <v>40</v>
      </c>
      <c r="AC62" s="351" t="s">
        <v>388</v>
      </c>
      <c r="AD62" s="352"/>
      <c r="AE62" s="352"/>
      <c r="AF62" s="352"/>
      <c r="AG62" s="352"/>
      <c r="AH62" s="353"/>
      <c r="AI62" s="19"/>
      <c r="AL62" s="28"/>
      <c r="AM62" s="28"/>
      <c r="AN62" s="28"/>
      <c r="AO62" s="28"/>
      <c r="AP62" s="28"/>
      <c r="AQ62" s="28"/>
    </row>
    <row r="63" spans="1:41" s="14" customFormat="1" ht="13.5">
      <c r="A63" s="18" t="s">
        <v>5</v>
      </c>
      <c r="B63" s="351" t="s">
        <v>389</v>
      </c>
      <c r="C63" s="352"/>
      <c r="D63" s="352"/>
      <c r="E63" s="352"/>
      <c r="F63" s="352"/>
      <c r="G63" s="353"/>
      <c r="H63" s="19"/>
      <c r="I63" s="1"/>
      <c r="J63" s="18" t="s">
        <v>429</v>
      </c>
      <c r="K63" s="388" t="s">
        <v>178</v>
      </c>
      <c r="L63" s="389"/>
      <c r="M63" s="389"/>
      <c r="N63" s="389"/>
      <c r="O63" s="389"/>
      <c r="P63" s="390"/>
      <c r="Q63" s="19"/>
      <c r="S63" s="18" t="s">
        <v>16</v>
      </c>
      <c r="T63" s="351" t="s">
        <v>194</v>
      </c>
      <c r="U63" s="352"/>
      <c r="V63" s="352"/>
      <c r="W63" s="352"/>
      <c r="X63" s="352"/>
      <c r="Y63" s="353"/>
      <c r="Z63" s="19"/>
      <c r="AB63" s="18" t="s">
        <v>20</v>
      </c>
      <c r="AC63" s="351" t="s">
        <v>390</v>
      </c>
      <c r="AD63" s="352"/>
      <c r="AE63" s="352"/>
      <c r="AF63" s="352"/>
      <c r="AG63" s="352"/>
      <c r="AH63" s="353"/>
      <c r="AI63" s="19"/>
      <c r="AL63" s="28"/>
      <c r="AM63" s="28"/>
      <c r="AN63" s="28"/>
      <c r="AO63" s="28"/>
    </row>
    <row r="64" spans="1:43" s="14" customFormat="1" ht="14.25" thickBot="1">
      <c r="A64" s="22" t="s">
        <v>6</v>
      </c>
      <c r="B64" s="345" t="s">
        <v>391</v>
      </c>
      <c r="C64" s="346"/>
      <c r="D64" s="346"/>
      <c r="E64" s="346"/>
      <c r="F64" s="346"/>
      <c r="G64" s="347"/>
      <c r="H64" s="171"/>
      <c r="I64" s="1"/>
      <c r="J64" s="22" t="s">
        <v>286</v>
      </c>
      <c r="K64" s="345" t="s">
        <v>392</v>
      </c>
      <c r="L64" s="346"/>
      <c r="M64" s="346"/>
      <c r="N64" s="346"/>
      <c r="O64" s="346"/>
      <c r="P64" s="347"/>
      <c r="Q64" s="171"/>
      <c r="S64" s="22" t="s">
        <v>17</v>
      </c>
      <c r="T64" s="345" t="s">
        <v>393</v>
      </c>
      <c r="U64" s="346"/>
      <c r="V64" s="346"/>
      <c r="W64" s="346"/>
      <c r="X64" s="346"/>
      <c r="Y64" s="347"/>
      <c r="Z64" s="171"/>
      <c r="AB64" s="22" t="s">
        <v>41</v>
      </c>
      <c r="AC64" s="385" t="s">
        <v>190</v>
      </c>
      <c r="AD64" s="386"/>
      <c r="AE64" s="386"/>
      <c r="AF64" s="386"/>
      <c r="AG64" s="386"/>
      <c r="AH64" s="387"/>
      <c r="AI64" s="171"/>
      <c r="AL64" s="28"/>
      <c r="AM64" s="28"/>
      <c r="AN64" s="28"/>
      <c r="AO64" s="28"/>
      <c r="AP64" s="28"/>
      <c r="AQ64" s="28"/>
    </row>
    <row r="65" spans="1:35" s="14" customFormat="1" ht="14.25" thickBot="1">
      <c r="A65" s="23"/>
      <c r="B65" s="24"/>
      <c r="C65" s="24"/>
      <c r="D65" s="24"/>
      <c r="E65" s="24"/>
      <c r="F65" s="24"/>
      <c r="G65" s="24"/>
      <c r="H65" s="25"/>
      <c r="J65" s="26"/>
      <c r="K65" s="24"/>
      <c r="L65" s="24"/>
      <c r="M65" s="24"/>
      <c r="N65" s="24"/>
      <c r="O65" s="24"/>
      <c r="P65" s="24"/>
      <c r="Q65" s="25"/>
      <c r="S65" s="26"/>
      <c r="T65" s="24"/>
      <c r="U65" s="24"/>
      <c r="V65" s="24"/>
      <c r="W65" s="24"/>
      <c r="X65" s="24"/>
      <c r="Y65" s="24"/>
      <c r="Z65" s="25"/>
      <c r="AB65" s="26"/>
      <c r="AC65" s="24"/>
      <c r="AD65" s="24"/>
      <c r="AE65" s="24"/>
      <c r="AF65" s="24"/>
      <c r="AG65" s="24"/>
      <c r="AH65" s="24"/>
      <c r="AI65" s="25"/>
    </row>
    <row r="66" spans="1:35" s="14" customFormat="1" ht="14.25" thickBot="1">
      <c r="A66" s="247" t="s">
        <v>26</v>
      </c>
      <c r="B66" s="360"/>
      <c r="C66" s="361"/>
      <c r="D66" s="361"/>
      <c r="E66" s="361"/>
      <c r="F66" s="361"/>
      <c r="G66" s="362"/>
      <c r="H66" s="13" t="s">
        <v>1</v>
      </c>
      <c r="J66" s="247" t="s">
        <v>27</v>
      </c>
      <c r="K66" s="360"/>
      <c r="L66" s="361"/>
      <c r="M66" s="361"/>
      <c r="N66" s="361"/>
      <c r="O66" s="361"/>
      <c r="P66" s="362"/>
      <c r="Q66" s="13" t="s">
        <v>1</v>
      </c>
      <c r="S66" s="247" t="s">
        <v>28</v>
      </c>
      <c r="T66" s="360"/>
      <c r="U66" s="361"/>
      <c r="V66" s="361"/>
      <c r="W66" s="361"/>
      <c r="X66" s="361"/>
      <c r="Y66" s="362"/>
      <c r="Z66" s="13" t="s">
        <v>1</v>
      </c>
      <c r="AB66" s="247" t="s">
        <v>29</v>
      </c>
      <c r="AC66" s="360"/>
      <c r="AD66" s="361"/>
      <c r="AE66" s="361"/>
      <c r="AF66" s="361"/>
      <c r="AG66" s="361"/>
      <c r="AH66" s="362"/>
      <c r="AI66" s="13" t="s">
        <v>1</v>
      </c>
    </row>
    <row r="67" spans="1:35" s="14" customFormat="1" ht="13.5">
      <c r="A67" s="15" t="s">
        <v>315</v>
      </c>
      <c r="B67" s="377" t="s">
        <v>394</v>
      </c>
      <c r="C67" s="378"/>
      <c r="D67" s="378"/>
      <c r="E67" s="378"/>
      <c r="F67" s="378"/>
      <c r="G67" s="379"/>
      <c r="H67" s="19"/>
      <c r="I67" s="1"/>
      <c r="J67" s="15" t="s">
        <v>316</v>
      </c>
      <c r="K67" s="354" t="s">
        <v>176</v>
      </c>
      <c r="L67" s="355"/>
      <c r="M67" s="355"/>
      <c r="N67" s="355"/>
      <c r="O67" s="355"/>
      <c r="P67" s="356"/>
      <c r="Q67" s="19"/>
      <c r="S67" s="15" t="s">
        <v>115</v>
      </c>
      <c r="T67" s="354" t="s">
        <v>395</v>
      </c>
      <c r="U67" s="355"/>
      <c r="V67" s="355"/>
      <c r="W67" s="355"/>
      <c r="X67" s="355"/>
      <c r="Y67" s="356"/>
      <c r="Z67" s="19"/>
      <c r="AB67" s="223" t="s">
        <v>430</v>
      </c>
      <c r="AC67" s="354" t="s">
        <v>396</v>
      </c>
      <c r="AD67" s="355"/>
      <c r="AE67" s="355"/>
      <c r="AF67" s="355"/>
      <c r="AG67" s="355"/>
      <c r="AH67" s="356"/>
      <c r="AI67" s="19"/>
    </row>
    <row r="68" spans="1:35" s="14" customFormat="1" ht="13.5">
      <c r="A68" s="221" t="s">
        <v>431</v>
      </c>
      <c r="B68" s="351" t="s">
        <v>432</v>
      </c>
      <c r="C68" s="352"/>
      <c r="D68" s="352"/>
      <c r="E68" s="352"/>
      <c r="F68" s="352"/>
      <c r="G68" s="353"/>
      <c r="H68" s="19"/>
      <c r="I68" s="1"/>
      <c r="J68" s="221" t="s">
        <v>433</v>
      </c>
      <c r="K68" s="351" t="s">
        <v>397</v>
      </c>
      <c r="L68" s="352"/>
      <c r="M68" s="352"/>
      <c r="N68" s="352"/>
      <c r="O68" s="352"/>
      <c r="P68" s="353"/>
      <c r="Q68" s="19"/>
      <c r="S68" s="18" t="s">
        <v>116</v>
      </c>
      <c r="T68" s="369" t="s">
        <v>398</v>
      </c>
      <c r="U68" s="370"/>
      <c r="V68" s="370"/>
      <c r="W68" s="370"/>
      <c r="X68" s="370"/>
      <c r="Y68" s="371"/>
      <c r="Z68" s="19"/>
      <c r="AB68" s="18" t="s">
        <v>382</v>
      </c>
      <c r="AC68" s="369" t="s">
        <v>399</v>
      </c>
      <c r="AD68" s="370"/>
      <c r="AE68" s="370"/>
      <c r="AF68" s="370"/>
      <c r="AG68" s="370"/>
      <c r="AH68" s="371"/>
      <c r="AI68" s="19"/>
    </row>
    <row r="69" spans="1:35" s="14" customFormat="1" ht="13.5">
      <c r="A69" s="18" t="s">
        <v>93</v>
      </c>
      <c r="B69" s="351" t="s">
        <v>124</v>
      </c>
      <c r="C69" s="352"/>
      <c r="D69" s="352"/>
      <c r="E69" s="352"/>
      <c r="F69" s="352"/>
      <c r="G69" s="353"/>
      <c r="H69" s="19"/>
      <c r="I69" s="1"/>
      <c r="J69" s="18" t="s">
        <v>42</v>
      </c>
      <c r="K69" s="351" t="s">
        <v>400</v>
      </c>
      <c r="L69" s="352"/>
      <c r="M69" s="352"/>
      <c r="N69" s="352"/>
      <c r="O69" s="352"/>
      <c r="P69" s="353"/>
      <c r="Q69" s="19"/>
      <c r="S69" s="221" t="s">
        <v>383</v>
      </c>
      <c r="T69" s="351" t="s">
        <v>401</v>
      </c>
      <c r="U69" s="352"/>
      <c r="V69" s="352"/>
      <c r="W69" s="352"/>
      <c r="X69" s="352"/>
      <c r="Y69" s="353"/>
      <c r="Z69" s="19"/>
      <c r="AB69" s="18" t="s">
        <v>384</v>
      </c>
      <c r="AC69" s="351" t="s">
        <v>402</v>
      </c>
      <c r="AD69" s="352"/>
      <c r="AE69" s="352"/>
      <c r="AF69" s="352"/>
      <c r="AG69" s="352"/>
      <c r="AH69" s="353"/>
      <c r="AI69" s="19"/>
    </row>
    <row r="70" spans="1:35" s="14" customFormat="1" ht="13.5">
      <c r="A70" s="18" t="s">
        <v>19</v>
      </c>
      <c r="B70" s="351" t="s">
        <v>186</v>
      </c>
      <c r="C70" s="352"/>
      <c r="D70" s="352"/>
      <c r="E70" s="352"/>
      <c r="F70" s="352"/>
      <c r="G70" s="353"/>
      <c r="H70" s="19"/>
      <c r="J70" s="18" t="s">
        <v>117</v>
      </c>
      <c r="K70" s="351" t="s">
        <v>188</v>
      </c>
      <c r="L70" s="352"/>
      <c r="M70" s="352"/>
      <c r="N70" s="352"/>
      <c r="O70" s="352"/>
      <c r="P70" s="353"/>
      <c r="Q70" s="19"/>
      <c r="R70" s="218"/>
      <c r="S70" s="18" t="s">
        <v>385</v>
      </c>
      <c r="T70" s="351" t="s">
        <v>189</v>
      </c>
      <c r="U70" s="352"/>
      <c r="V70" s="352"/>
      <c r="W70" s="352"/>
      <c r="X70" s="352"/>
      <c r="Y70" s="353"/>
      <c r="Z70" s="19"/>
      <c r="AB70" s="18" t="s">
        <v>434</v>
      </c>
      <c r="AC70" s="351" t="s">
        <v>192</v>
      </c>
      <c r="AD70" s="352"/>
      <c r="AE70" s="352"/>
      <c r="AF70" s="352"/>
      <c r="AG70" s="352"/>
      <c r="AH70" s="353"/>
      <c r="AI70" s="19"/>
    </row>
    <row r="71" spans="1:35" s="14" customFormat="1" ht="14.25" thickBot="1">
      <c r="A71" s="22" t="s">
        <v>435</v>
      </c>
      <c r="B71" s="345" t="s">
        <v>436</v>
      </c>
      <c r="C71" s="346"/>
      <c r="D71" s="346"/>
      <c r="E71" s="346"/>
      <c r="F71" s="346"/>
      <c r="G71" s="347"/>
      <c r="H71" s="171"/>
      <c r="J71" s="22" t="s">
        <v>437</v>
      </c>
      <c r="K71" s="345" t="s">
        <v>438</v>
      </c>
      <c r="L71" s="346"/>
      <c r="M71" s="346"/>
      <c r="N71" s="346"/>
      <c r="O71" s="346"/>
      <c r="P71" s="347"/>
      <c r="Q71" s="171"/>
      <c r="S71" s="22" t="s">
        <v>439</v>
      </c>
      <c r="T71" s="345" t="s">
        <v>248</v>
      </c>
      <c r="U71" s="346"/>
      <c r="V71" s="346"/>
      <c r="W71" s="346"/>
      <c r="X71" s="346"/>
      <c r="Y71" s="347"/>
      <c r="Z71" s="171"/>
      <c r="AB71" s="22" t="s">
        <v>342</v>
      </c>
      <c r="AC71" s="345" t="s">
        <v>202</v>
      </c>
      <c r="AD71" s="346"/>
      <c r="AE71" s="346"/>
      <c r="AF71" s="346"/>
      <c r="AG71" s="346"/>
      <c r="AH71" s="347"/>
      <c r="AI71" s="171"/>
    </row>
    <row r="72" spans="2:11" s="14" customFormat="1" ht="13.5">
      <c r="B72" s="217" t="s">
        <v>125</v>
      </c>
      <c r="C72" s="211"/>
      <c r="D72" s="211"/>
      <c r="E72" s="211"/>
      <c r="F72" s="211"/>
      <c r="G72" s="211"/>
      <c r="H72" s="211"/>
      <c r="J72" s="227"/>
      <c r="K72" s="14" t="s">
        <v>108</v>
      </c>
    </row>
    <row r="73" spans="1:35" s="14" customFormat="1" ht="14.25" thickBot="1">
      <c r="A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</row>
    <row r="74" spans="1:11" s="14" customFormat="1" ht="14.25" thickBot="1">
      <c r="A74" s="29" t="s">
        <v>38</v>
      </c>
      <c r="B74" s="220"/>
      <c r="E74" s="29"/>
      <c r="K74" s="29"/>
    </row>
    <row r="75" spans="1:35" s="14" customFormat="1" ht="14.25" thickBot="1">
      <c r="A75" s="12" t="s">
        <v>30</v>
      </c>
      <c r="B75" s="348"/>
      <c r="C75" s="349"/>
      <c r="D75" s="349"/>
      <c r="E75" s="349"/>
      <c r="F75" s="349"/>
      <c r="G75" s="350"/>
      <c r="H75" s="13" t="s">
        <v>1</v>
      </c>
      <c r="I75" s="1"/>
      <c r="J75" s="12" t="s">
        <v>31</v>
      </c>
      <c r="K75" s="348"/>
      <c r="L75" s="349"/>
      <c r="M75" s="349"/>
      <c r="N75" s="349"/>
      <c r="O75" s="349"/>
      <c r="P75" s="350"/>
      <c r="Q75" s="13" t="s">
        <v>1</v>
      </c>
      <c r="S75" s="12" t="s">
        <v>32</v>
      </c>
      <c r="T75" s="348"/>
      <c r="U75" s="349"/>
      <c r="V75" s="349"/>
      <c r="W75" s="349"/>
      <c r="X75" s="349"/>
      <c r="Y75" s="350"/>
      <c r="Z75" s="13" t="s">
        <v>1</v>
      </c>
      <c r="AB75" s="12" t="s">
        <v>33</v>
      </c>
      <c r="AC75" s="348"/>
      <c r="AD75" s="349"/>
      <c r="AE75" s="349"/>
      <c r="AF75" s="349"/>
      <c r="AG75" s="349"/>
      <c r="AH75" s="350"/>
      <c r="AI75" s="13" t="s">
        <v>1</v>
      </c>
    </row>
    <row r="76" spans="1:35" s="14" customFormat="1" ht="13.5">
      <c r="A76" s="15" t="s">
        <v>251</v>
      </c>
      <c r="B76" s="357" t="s">
        <v>139</v>
      </c>
      <c r="C76" s="358"/>
      <c r="D76" s="358"/>
      <c r="E76" s="358"/>
      <c r="F76" s="358"/>
      <c r="G76" s="359"/>
      <c r="H76" s="16"/>
      <c r="I76" s="1"/>
      <c r="J76" s="15" t="s">
        <v>440</v>
      </c>
      <c r="K76" s="354" t="s">
        <v>139</v>
      </c>
      <c r="L76" s="355"/>
      <c r="M76" s="355"/>
      <c r="N76" s="355"/>
      <c r="O76" s="355"/>
      <c r="P76" s="356"/>
      <c r="Q76" s="16"/>
      <c r="S76" s="15" t="s">
        <v>441</v>
      </c>
      <c r="T76" s="354" t="s">
        <v>140</v>
      </c>
      <c r="U76" s="355"/>
      <c r="V76" s="355"/>
      <c r="W76" s="355"/>
      <c r="X76" s="355"/>
      <c r="Y76" s="356"/>
      <c r="Z76" s="16"/>
      <c r="AB76" s="15" t="s">
        <v>442</v>
      </c>
      <c r="AC76" s="354" t="s">
        <v>140</v>
      </c>
      <c r="AD76" s="355"/>
      <c r="AE76" s="355"/>
      <c r="AF76" s="355"/>
      <c r="AG76" s="355"/>
      <c r="AH76" s="356"/>
      <c r="AI76" s="16"/>
    </row>
    <row r="77" spans="1:35" s="14" customFormat="1" ht="13.5">
      <c r="A77" s="18" t="s">
        <v>414</v>
      </c>
      <c r="B77" s="351" t="s">
        <v>141</v>
      </c>
      <c r="C77" s="352"/>
      <c r="D77" s="352"/>
      <c r="E77" s="352"/>
      <c r="F77" s="352"/>
      <c r="G77" s="353"/>
      <c r="H77" s="19"/>
      <c r="I77" s="1"/>
      <c r="J77" s="18" t="s">
        <v>443</v>
      </c>
      <c r="K77" s="351" t="s">
        <v>141</v>
      </c>
      <c r="L77" s="352"/>
      <c r="M77" s="352"/>
      <c r="N77" s="352"/>
      <c r="O77" s="352"/>
      <c r="P77" s="353"/>
      <c r="Q77" s="19"/>
      <c r="S77" s="18" t="s">
        <v>444</v>
      </c>
      <c r="T77" s="351" t="s">
        <v>141</v>
      </c>
      <c r="U77" s="352"/>
      <c r="V77" s="352"/>
      <c r="W77" s="352"/>
      <c r="X77" s="352"/>
      <c r="Y77" s="353"/>
      <c r="Z77" s="19"/>
      <c r="AB77" s="18" t="s">
        <v>445</v>
      </c>
      <c r="AC77" s="351" t="s">
        <v>142</v>
      </c>
      <c r="AD77" s="352"/>
      <c r="AE77" s="352"/>
      <c r="AF77" s="352"/>
      <c r="AG77" s="352"/>
      <c r="AH77" s="353"/>
      <c r="AI77" s="19"/>
    </row>
    <row r="78" spans="1:35" s="14" customFormat="1" ht="13.5">
      <c r="A78" s="20" t="s">
        <v>442</v>
      </c>
      <c r="B78" s="351" t="s">
        <v>143</v>
      </c>
      <c r="C78" s="352"/>
      <c r="D78" s="352"/>
      <c r="E78" s="352"/>
      <c r="F78" s="352"/>
      <c r="G78" s="353"/>
      <c r="H78" s="19"/>
      <c r="I78" s="1"/>
      <c r="J78" s="20" t="s">
        <v>354</v>
      </c>
      <c r="K78" s="351" t="s">
        <v>143</v>
      </c>
      <c r="L78" s="352"/>
      <c r="M78" s="352"/>
      <c r="N78" s="352"/>
      <c r="O78" s="352"/>
      <c r="P78" s="353"/>
      <c r="Q78" s="19"/>
      <c r="S78" s="20" t="s">
        <v>355</v>
      </c>
      <c r="T78" s="351" t="s">
        <v>143</v>
      </c>
      <c r="U78" s="352"/>
      <c r="V78" s="352"/>
      <c r="W78" s="352"/>
      <c r="X78" s="352"/>
      <c r="Y78" s="353"/>
      <c r="Z78" s="19"/>
      <c r="AB78" s="18" t="s">
        <v>356</v>
      </c>
      <c r="AC78" s="351" t="s">
        <v>143</v>
      </c>
      <c r="AD78" s="352"/>
      <c r="AE78" s="352"/>
      <c r="AF78" s="352"/>
      <c r="AG78" s="352"/>
      <c r="AH78" s="353"/>
      <c r="AI78" s="19"/>
    </row>
    <row r="79" spans="1:35" s="14" customFormat="1" ht="14.25" thickBot="1">
      <c r="A79" s="21" t="s">
        <v>357</v>
      </c>
      <c r="B79" s="345" t="s">
        <v>144</v>
      </c>
      <c r="C79" s="346"/>
      <c r="D79" s="346"/>
      <c r="E79" s="346"/>
      <c r="F79" s="346"/>
      <c r="G79" s="347"/>
      <c r="H79" s="27"/>
      <c r="I79" s="1"/>
      <c r="J79" s="21" t="s">
        <v>358</v>
      </c>
      <c r="K79" s="345" t="s">
        <v>144</v>
      </c>
      <c r="L79" s="346"/>
      <c r="M79" s="346"/>
      <c r="N79" s="346"/>
      <c r="O79" s="346"/>
      <c r="P79" s="347"/>
      <c r="Q79" s="27"/>
      <c r="S79" s="21" t="s">
        <v>359</v>
      </c>
      <c r="T79" s="345" t="s">
        <v>144</v>
      </c>
      <c r="U79" s="346"/>
      <c r="V79" s="346"/>
      <c r="W79" s="346"/>
      <c r="X79" s="346"/>
      <c r="Y79" s="347"/>
      <c r="Z79" s="27"/>
      <c r="AB79" s="21" t="s">
        <v>360</v>
      </c>
      <c r="AC79" s="345" t="s">
        <v>144</v>
      </c>
      <c r="AD79" s="346"/>
      <c r="AE79" s="346"/>
      <c r="AF79" s="346"/>
      <c r="AG79" s="346"/>
      <c r="AH79" s="347"/>
      <c r="AI79" s="27"/>
    </row>
    <row r="80" spans="1:35" s="14" customFormat="1" ht="14.25" thickBot="1">
      <c r="A80" s="23"/>
      <c r="B80" s="24"/>
      <c r="C80" s="24"/>
      <c r="D80" s="24"/>
      <c r="E80" s="24"/>
      <c r="F80" s="24"/>
      <c r="G80" s="24"/>
      <c r="H80" s="25"/>
      <c r="J80" s="26"/>
      <c r="K80" s="24"/>
      <c r="L80" s="24"/>
      <c r="M80" s="24"/>
      <c r="N80" s="24"/>
      <c r="O80" s="24"/>
      <c r="P80" s="24"/>
      <c r="Q80" s="25"/>
      <c r="S80" s="26"/>
      <c r="T80" s="24"/>
      <c r="U80" s="24"/>
      <c r="V80" s="24"/>
      <c r="W80" s="24"/>
      <c r="X80" s="24"/>
      <c r="Y80" s="24"/>
      <c r="Z80" s="25"/>
      <c r="AB80" s="26"/>
      <c r="AC80" s="24"/>
      <c r="AD80" s="24"/>
      <c r="AE80" s="24"/>
      <c r="AF80" s="24"/>
      <c r="AG80" s="24"/>
      <c r="AH80" s="24"/>
      <c r="AI80" s="25"/>
    </row>
    <row r="81" spans="1:35" s="14" customFormat="1" ht="14.25" thickBot="1">
      <c r="A81" s="12" t="s">
        <v>34</v>
      </c>
      <c r="B81" s="348"/>
      <c r="C81" s="349"/>
      <c r="D81" s="349"/>
      <c r="E81" s="349"/>
      <c r="F81" s="349"/>
      <c r="G81" s="350"/>
      <c r="H81" s="13" t="s">
        <v>1</v>
      </c>
      <c r="J81" s="12" t="s">
        <v>35</v>
      </c>
      <c r="K81" s="348"/>
      <c r="L81" s="349"/>
      <c r="M81" s="349"/>
      <c r="N81" s="349"/>
      <c r="O81" s="349"/>
      <c r="P81" s="350"/>
      <c r="Q81" s="13" t="s">
        <v>1</v>
      </c>
      <c r="S81" s="12" t="s">
        <v>36</v>
      </c>
      <c r="T81" s="348"/>
      <c r="U81" s="349"/>
      <c r="V81" s="349"/>
      <c r="W81" s="349"/>
      <c r="X81" s="349"/>
      <c r="Y81" s="350"/>
      <c r="Z81" s="13" t="s">
        <v>1</v>
      </c>
      <c r="AB81" s="12" t="s">
        <v>37</v>
      </c>
      <c r="AC81" s="348"/>
      <c r="AD81" s="349"/>
      <c r="AE81" s="349"/>
      <c r="AF81" s="349"/>
      <c r="AG81" s="349"/>
      <c r="AH81" s="350"/>
      <c r="AI81" s="13" t="s">
        <v>1</v>
      </c>
    </row>
    <row r="82" spans="1:35" s="14" customFormat="1" ht="13.5">
      <c r="A82" s="15" t="s">
        <v>361</v>
      </c>
      <c r="B82" s="354" t="s">
        <v>145</v>
      </c>
      <c r="C82" s="355"/>
      <c r="D82" s="355"/>
      <c r="E82" s="355"/>
      <c r="F82" s="355"/>
      <c r="G82" s="356"/>
      <c r="H82" s="19"/>
      <c r="I82" s="1"/>
      <c r="J82" s="15" t="s">
        <v>446</v>
      </c>
      <c r="K82" s="354" t="s">
        <v>145</v>
      </c>
      <c r="L82" s="355"/>
      <c r="M82" s="355"/>
      <c r="N82" s="355"/>
      <c r="O82" s="355"/>
      <c r="P82" s="356"/>
      <c r="Q82" s="19"/>
      <c r="S82" s="15" t="s">
        <v>447</v>
      </c>
      <c r="T82" s="354" t="s">
        <v>146</v>
      </c>
      <c r="U82" s="355"/>
      <c r="V82" s="355"/>
      <c r="W82" s="355"/>
      <c r="X82" s="355"/>
      <c r="Y82" s="356"/>
      <c r="Z82" s="19"/>
      <c r="AB82" s="15" t="s">
        <v>448</v>
      </c>
      <c r="AC82" s="354" t="s">
        <v>146</v>
      </c>
      <c r="AD82" s="355"/>
      <c r="AE82" s="355"/>
      <c r="AF82" s="355"/>
      <c r="AG82" s="355"/>
      <c r="AH82" s="356"/>
      <c r="AI82" s="19"/>
    </row>
    <row r="83" spans="1:35" s="14" customFormat="1" ht="13.5">
      <c r="A83" s="18" t="s">
        <v>449</v>
      </c>
      <c r="B83" s="351" t="s">
        <v>142</v>
      </c>
      <c r="C83" s="352"/>
      <c r="D83" s="352"/>
      <c r="E83" s="352"/>
      <c r="F83" s="352"/>
      <c r="G83" s="353"/>
      <c r="H83" s="19"/>
      <c r="I83" s="1"/>
      <c r="J83" s="18" t="s">
        <v>450</v>
      </c>
      <c r="K83" s="351" t="s">
        <v>142</v>
      </c>
      <c r="L83" s="352"/>
      <c r="M83" s="352"/>
      <c r="N83" s="352"/>
      <c r="O83" s="352"/>
      <c r="P83" s="353"/>
      <c r="Q83" s="19"/>
      <c r="S83" s="18" t="s">
        <v>451</v>
      </c>
      <c r="T83" s="369" t="s">
        <v>147</v>
      </c>
      <c r="U83" s="370"/>
      <c r="V83" s="370"/>
      <c r="W83" s="370"/>
      <c r="X83" s="370"/>
      <c r="Y83" s="371"/>
      <c r="Z83" s="19"/>
      <c r="AB83" s="18" t="s">
        <v>452</v>
      </c>
      <c r="AC83" s="369" t="s">
        <v>147</v>
      </c>
      <c r="AD83" s="370"/>
      <c r="AE83" s="370"/>
      <c r="AF83" s="370"/>
      <c r="AG83" s="370"/>
      <c r="AH83" s="371"/>
      <c r="AI83" s="19"/>
    </row>
    <row r="84" spans="1:35" s="14" customFormat="1" ht="13.5">
      <c r="A84" s="20" t="s">
        <v>453</v>
      </c>
      <c r="B84" s="351" t="s">
        <v>143</v>
      </c>
      <c r="C84" s="352"/>
      <c r="D84" s="352"/>
      <c r="E84" s="352"/>
      <c r="F84" s="352"/>
      <c r="G84" s="353"/>
      <c r="H84" s="19"/>
      <c r="I84" s="1"/>
      <c r="J84" s="20" t="s">
        <v>362</v>
      </c>
      <c r="K84" s="351" t="s">
        <v>143</v>
      </c>
      <c r="L84" s="352"/>
      <c r="M84" s="352"/>
      <c r="N84" s="352"/>
      <c r="O84" s="352"/>
      <c r="P84" s="353"/>
      <c r="Q84" s="19"/>
      <c r="S84" s="20" t="s">
        <v>363</v>
      </c>
      <c r="T84" s="351" t="s">
        <v>143</v>
      </c>
      <c r="U84" s="352"/>
      <c r="V84" s="352"/>
      <c r="W84" s="352"/>
      <c r="X84" s="352"/>
      <c r="Y84" s="353"/>
      <c r="Z84" s="19"/>
      <c r="AB84" s="20" t="s">
        <v>364</v>
      </c>
      <c r="AC84" s="351" t="s">
        <v>143</v>
      </c>
      <c r="AD84" s="352"/>
      <c r="AE84" s="352"/>
      <c r="AF84" s="352"/>
      <c r="AG84" s="352"/>
      <c r="AH84" s="353"/>
      <c r="AI84" s="19"/>
    </row>
    <row r="85" spans="1:35" s="14" customFormat="1" ht="14.25" thickBot="1">
      <c r="A85" s="21" t="s">
        <v>365</v>
      </c>
      <c r="B85" s="345" t="s">
        <v>144</v>
      </c>
      <c r="C85" s="346"/>
      <c r="D85" s="346"/>
      <c r="E85" s="346"/>
      <c r="F85" s="346"/>
      <c r="G85" s="347"/>
      <c r="H85" s="27"/>
      <c r="I85" s="1"/>
      <c r="J85" s="21" t="s">
        <v>366</v>
      </c>
      <c r="K85" s="345" t="s">
        <v>144</v>
      </c>
      <c r="L85" s="346"/>
      <c r="M85" s="346"/>
      <c r="N85" s="346"/>
      <c r="O85" s="346"/>
      <c r="P85" s="347"/>
      <c r="Q85" s="27"/>
      <c r="S85" s="21" t="s">
        <v>367</v>
      </c>
      <c r="T85" s="345" t="s">
        <v>144</v>
      </c>
      <c r="U85" s="346"/>
      <c r="V85" s="346"/>
      <c r="W85" s="346"/>
      <c r="X85" s="346"/>
      <c r="Y85" s="347"/>
      <c r="Z85" s="27"/>
      <c r="AB85" s="21" t="s">
        <v>368</v>
      </c>
      <c r="AC85" s="345" t="s">
        <v>144</v>
      </c>
      <c r="AD85" s="346"/>
      <c r="AE85" s="346"/>
      <c r="AF85" s="346"/>
      <c r="AG85" s="346"/>
      <c r="AH85" s="347"/>
      <c r="AI85" s="27"/>
    </row>
    <row r="87" spans="1:35" ht="13.5">
      <c r="A87" s="1" t="s">
        <v>3</v>
      </c>
      <c r="AD87" s="14"/>
      <c r="AE87" s="14"/>
      <c r="AF87" s="14"/>
      <c r="AG87" s="14"/>
      <c r="AH87" s="14"/>
      <c r="AI87" s="14"/>
    </row>
    <row r="88" spans="1:38" ht="13.5">
      <c r="A88" s="30" t="s">
        <v>39</v>
      </c>
      <c r="H88" s="14"/>
      <c r="I88" s="14"/>
      <c r="J88" s="31"/>
      <c r="K88" s="32"/>
      <c r="L88" s="14"/>
      <c r="M88" s="14"/>
      <c r="N88" s="14"/>
      <c r="O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33"/>
      <c r="AL88" s="43"/>
    </row>
    <row r="89" spans="3:38" ht="13.5">
      <c r="C89" s="30"/>
      <c r="H89" s="14"/>
      <c r="I89" s="14"/>
      <c r="J89" s="31"/>
      <c r="K89" s="32"/>
      <c r="L89" s="14"/>
      <c r="M89" s="14"/>
      <c r="N89" s="14"/>
      <c r="O89" s="14"/>
      <c r="U89" s="3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340">
        <v>19</v>
      </c>
      <c r="AL89" s="341"/>
    </row>
    <row r="90" spans="3:39" ht="13.5">
      <c r="C90" s="30"/>
      <c r="H90" s="14"/>
      <c r="I90" s="14"/>
      <c r="J90" s="31"/>
      <c r="K90" s="32"/>
      <c r="L90" s="33"/>
      <c r="M90" s="33"/>
      <c r="N90" s="33"/>
      <c r="O90" s="33"/>
      <c r="P90" s="33"/>
      <c r="Q90" s="33"/>
      <c r="R90" s="33"/>
      <c r="S90" s="33"/>
      <c r="T90" s="33"/>
      <c r="U90" s="44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14"/>
      <c r="AG90" s="14"/>
      <c r="AH90" s="14"/>
      <c r="AI90" s="14"/>
      <c r="AJ90" s="39"/>
      <c r="AK90" s="38"/>
      <c r="AL90" s="39"/>
      <c r="AM90" s="38"/>
    </row>
    <row r="91" spans="3:37" ht="13.5">
      <c r="C91" s="30"/>
      <c r="H91" s="14"/>
      <c r="I91" s="14"/>
      <c r="J91" s="31"/>
      <c r="K91" s="58"/>
      <c r="L91" s="14"/>
      <c r="M91" s="14"/>
      <c r="N91" s="14"/>
      <c r="O91" s="14"/>
      <c r="U91" s="334">
        <v>20</v>
      </c>
      <c r="V91" s="334"/>
      <c r="Z91" s="14"/>
      <c r="AA91" s="14"/>
      <c r="AB91" s="14"/>
      <c r="AC91" s="14"/>
      <c r="AD91" s="14"/>
      <c r="AE91" s="41"/>
      <c r="AF91" s="14"/>
      <c r="AG91" s="14"/>
      <c r="AH91" s="14"/>
      <c r="AI91" s="14"/>
      <c r="AJ91" s="14"/>
      <c r="AK91" s="14"/>
    </row>
    <row r="92" spans="3:37" ht="13.5">
      <c r="C92" s="30"/>
      <c r="F92" s="33"/>
      <c r="G92" s="33"/>
      <c r="H92" s="33"/>
      <c r="I92" s="33"/>
      <c r="J92" s="57"/>
      <c r="K92" s="59"/>
      <c r="L92" s="33"/>
      <c r="M92" s="33"/>
      <c r="N92" s="33"/>
      <c r="O92" s="33"/>
      <c r="P92" s="33"/>
      <c r="Q92" s="33"/>
      <c r="Z92" s="33"/>
      <c r="AA92" s="33"/>
      <c r="AB92" s="33"/>
      <c r="AC92" s="33"/>
      <c r="AD92" s="33"/>
      <c r="AE92" s="44"/>
      <c r="AF92" s="33"/>
      <c r="AG92" s="33"/>
      <c r="AH92" s="33"/>
      <c r="AI92" s="33"/>
      <c r="AJ92" s="33"/>
      <c r="AK92" s="33"/>
    </row>
    <row r="93" spans="1:37" ht="13.5">
      <c r="A93" s="14"/>
      <c r="B93" s="14"/>
      <c r="E93" s="34"/>
      <c r="F93" s="14"/>
      <c r="G93" s="14"/>
      <c r="H93" s="14"/>
      <c r="I93" s="14"/>
      <c r="J93" s="14"/>
      <c r="K93" s="334">
        <v>17</v>
      </c>
      <c r="L93" s="334"/>
      <c r="M93" s="14"/>
      <c r="N93" s="14"/>
      <c r="O93" s="14"/>
      <c r="P93" s="14"/>
      <c r="Q93" s="41"/>
      <c r="R93" s="14"/>
      <c r="S93" s="14"/>
      <c r="T93" s="14"/>
      <c r="U93" s="14"/>
      <c r="V93" s="14"/>
      <c r="W93" s="14"/>
      <c r="X93" s="14"/>
      <c r="Y93" s="34"/>
      <c r="Z93" s="14"/>
      <c r="AA93" s="14"/>
      <c r="AB93" s="14"/>
      <c r="AC93" s="14"/>
      <c r="AD93" s="14"/>
      <c r="AE93" s="334">
        <v>18</v>
      </c>
      <c r="AF93" s="334"/>
      <c r="AG93" s="40"/>
      <c r="AH93" s="14"/>
      <c r="AI93" s="14"/>
      <c r="AK93" s="34"/>
    </row>
    <row r="94" spans="1:37" ht="13.5">
      <c r="A94" s="14"/>
      <c r="B94" s="14"/>
      <c r="E94" s="34"/>
      <c r="F94" s="14"/>
      <c r="G94" s="14"/>
      <c r="H94" s="14"/>
      <c r="I94" s="14"/>
      <c r="J94" s="14"/>
      <c r="K94" s="135"/>
      <c r="L94" s="128"/>
      <c r="M94" s="136"/>
      <c r="N94" s="136"/>
      <c r="O94" s="136"/>
      <c r="P94" s="136"/>
      <c r="Q94" s="137"/>
      <c r="R94" s="136"/>
      <c r="S94" s="136"/>
      <c r="T94" s="136"/>
      <c r="U94" s="406">
        <v>28</v>
      </c>
      <c r="V94" s="406"/>
      <c r="W94" s="136"/>
      <c r="X94" s="136"/>
      <c r="Y94" s="137"/>
      <c r="Z94" s="136"/>
      <c r="AA94" s="136"/>
      <c r="AB94" s="136"/>
      <c r="AC94" s="136"/>
      <c r="AD94" s="136"/>
      <c r="AE94" s="138"/>
      <c r="AF94" s="28"/>
      <c r="AG94" s="40"/>
      <c r="AH94" s="14"/>
      <c r="AI94" s="14"/>
      <c r="AK94" s="34"/>
    </row>
    <row r="95" spans="1:37" ht="13.5">
      <c r="A95" s="14"/>
      <c r="B95" s="14"/>
      <c r="E95" s="34"/>
      <c r="F95" s="14"/>
      <c r="G95" s="14"/>
      <c r="H95" s="14"/>
      <c r="I95" s="14"/>
      <c r="J95" s="14"/>
      <c r="K95" s="122"/>
      <c r="L95" s="14"/>
      <c r="M95" s="86"/>
      <c r="N95" s="86"/>
      <c r="O95" s="86"/>
      <c r="P95" s="86"/>
      <c r="Q95" s="92"/>
      <c r="R95" s="86"/>
      <c r="S95" s="86"/>
      <c r="T95" s="86"/>
      <c r="U95" s="133"/>
      <c r="V95" s="133"/>
      <c r="W95" s="86"/>
      <c r="X95" s="86"/>
      <c r="Y95" s="92"/>
      <c r="Z95" s="86"/>
      <c r="AA95" s="86"/>
      <c r="AB95" s="86"/>
      <c r="AC95" s="86"/>
      <c r="AD95" s="86"/>
      <c r="AE95" s="14"/>
      <c r="AF95" s="134"/>
      <c r="AG95" s="40"/>
      <c r="AH95" s="14"/>
      <c r="AI95" s="14"/>
      <c r="AK95" s="34"/>
    </row>
    <row r="96" spans="1:37" ht="13.5">
      <c r="A96" s="14"/>
      <c r="B96" s="14"/>
      <c r="E96" s="34"/>
      <c r="F96" s="14"/>
      <c r="G96" s="14"/>
      <c r="H96" s="97"/>
      <c r="I96" s="97"/>
      <c r="J96" s="97"/>
      <c r="K96" s="114"/>
      <c r="L96" s="97"/>
      <c r="M96" s="115"/>
      <c r="N96" s="97"/>
      <c r="O96" s="97"/>
      <c r="P96" s="14"/>
      <c r="Q96" s="34"/>
      <c r="R96" s="14"/>
      <c r="S96" s="14"/>
      <c r="T96" s="14"/>
      <c r="U96" s="408">
        <v>23</v>
      </c>
      <c r="V96" s="408"/>
      <c r="W96" s="14"/>
      <c r="X96" s="14"/>
      <c r="Y96" s="34"/>
      <c r="Z96" s="14"/>
      <c r="AA96" s="14"/>
      <c r="AB96" s="97"/>
      <c r="AC96" s="97"/>
      <c r="AD96" s="97"/>
      <c r="AE96" s="132"/>
      <c r="AF96" s="113"/>
      <c r="AG96" s="113"/>
      <c r="AH96" s="97"/>
      <c r="AI96" s="97"/>
      <c r="AK96" s="34"/>
    </row>
    <row r="97" spans="1:40" ht="13.5">
      <c r="A97" s="40"/>
      <c r="B97" s="40"/>
      <c r="C97" s="33"/>
      <c r="D97" s="33"/>
      <c r="E97" s="44"/>
      <c r="F97" s="33"/>
      <c r="G97" s="110"/>
      <c r="H97" s="14"/>
      <c r="I97" s="14"/>
      <c r="J97" s="14"/>
      <c r="K97" s="406">
        <v>25</v>
      </c>
      <c r="L97" s="409"/>
      <c r="M97" s="14"/>
      <c r="N97" s="14"/>
      <c r="O97" s="111"/>
      <c r="P97" s="33"/>
      <c r="Q97" s="53"/>
      <c r="R97" s="52"/>
      <c r="S97" s="33"/>
      <c r="T97" s="33"/>
      <c r="U97" s="14"/>
      <c r="V97" s="14"/>
      <c r="W97" s="33"/>
      <c r="X97" s="33"/>
      <c r="Y97" s="44"/>
      <c r="Z97" s="33"/>
      <c r="AA97" s="33"/>
      <c r="AB97" s="112"/>
      <c r="AC97" s="14"/>
      <c r="AD97" s="87"/>
      <c r="AE97" s="407">
        <v>26</v>
      </c>
      <c r="AF97" s="406"/>
      <c r="AG97" s="48"/>
      <c r="AH97" s="48"/>
      <c r="AI97" s="111"/>
      <c r="AJ97" s="33"/>
      <c r="AK97" s="44"/>
      <c r="AL97" s="33"/>
      <c r="AM97" s="33"/>
      <c r="AN97" s="33"/>
    </row>
    <row r="98" spans="1:40" ht="13.5">
      <c r="A98" s="40"/>
      <c r="B98" s="51"/>
      <c r="E98" s="334">
        <v>13</v>
      </c>
      <c r="F98" s="334"/>
      <c r="G98" s="34"/>
      <c r="H98" s="14"/>
      <c r="I98" s="50"/>
      <c r="J98" s="50"/>
      <c r="K98" s="35"/>
      <c r="L98" s="90"/>
      <c r="M98" s="121"/>
      <c r="N98" s="35"/>
      <c r="O98" s="34"/>
      <c r="P98" s="14"/>
      <c r="Q98" s="404">
        <v>14</v>
      </c>
      <c r="R98" s="404"/>
      <c r="S98" s="14"/>
      <c r="T98" s="41"/>
      <c r="U98" s="14"/>
      <c r="V98" s="34"/>
      <c r="W98" s="14"/>
      <c r="X98" s="14"/>
      <c r="Y98" s="405">
        <v>15</v>
      </c>
      <c r="Z98" s="405"/>
      <c r="AA98" s="41"/>
      <c r="AB98" s="14"/>
      <c r="AC98" s="121"/>
      <c r="AD98" s="90"/>
      <c r="AE98" s="61"/>
      <c r="AF98" s="61"/>
      <c r="AG98" s="61"/>
      <c r="AH98" s="61"/>
      <c r="AI98" s="34"/>
      <c r="AK98" s="334">
        <v>16</v>
      </c>
      <c r="AL98" s="334"/>
      <c r="AN98" s="41"/>
    </row>
    <row r="99" spans="1:40" ht="13.5">
      <c r="A99" s="40"/>
      <c r="B99" s="51"/>
      <c r="E99" s="14"/>
      <c r="F99" s="14"/>
      <c r="G99" s="34"/>
      <c r="H99" s="14"/>
      <c r="I99" s="120"/>
      <c r="J99" s="40"/>
      <c r="K99" s="342">
        <v>21</v>
      </c>
      <c r="L99" s="342"/>
      <c r="M99" s="122"/>
      <c r="N99" s="96"/>
      <c r="O99" s="123"/>
      <c r="P99" s="97"/>
      <c r="Q99" s="124"/>
      <c r="R99" s="124"/>
      <c r="S99" s="97"/>
      <c r="T99" s="116"/>
      <c r="U99" s="343">
        <v>27</v>
      </c>
      <c r="V99" s="344"/>
      <c r="W99" s="97"/>
      <c r="X99" s="97"/>
      <c r="Y99" s="113"/>
      <c r="Z99" s="113"/>
      <c r="AA99" s="116"/>
      <c r="AB99" s="97"/>
      <c r="AC99" s="125"/>
      <c r="AD99" s="14"/>
      <c r="AE99" s="342">
        <v>22</v>
      </c>
      <c r="AF99" s="342"/>
      <c r="AG99" s="28"/>
      <c r="AH99" s="119"/>
      <c r="AI99" s="34"/>
      <c r="AN99" s="34"/>
    </row>
    <row r="100" spans="2:40" ht="13.5">
      <c r="B100" s="34"/>
      <c r="E100" s="14"/>
      <c r="F100" s="33"/>
      <c r="G100" s="44"/>
      <c r="H100" s="33"/>
      <c r="I100" s="37"/>
      <c r="J100" s="14"/>
      <c r="K100" s="87"/>
      <c r="L100" s="14"/>
      <c r="M100" s="14"/>
      <c r="N100" s="33"/>
      <c r="O100" s="60"/>
      <c r="P100" s="33"/>
      <c r="Q100" s="52"/>
      <c r="R100" s="40"/>
      <c r="S100" s="14"/>
      <c r="T100" s="34"/>
      <c r="U100" s="14"/>
      <c r="V100" s="34"/>
      <c r="W100" s="14"/>
      <c r="X100" s="14"/>
      <c r="Y100" s="14"/>
      <c r="Z100" s="33"/>
      <c r="AA100" s="44"/>
      <c r="AB100" s="33"/>
      <c r="AC100" s="37"/>
      <c r="AD100" s="14"/>
      <c r="AE100" s="118"/>
      <c r="AF100" s="28"/>
      <c r="AG100" s="28"/>
      <c r="AH100" s="117"/>
      <c r="AI100" s="44"/>
      <c r="AJ100" s="33"/>
      <c r="AK100" s="33"/>
      <c r="AN100" s="34"/>
    </row>
    <row r="101" spans="2:40" ht="13.5">
      <c r="B101" s="34"/>
      <c r="D101" s="14"/>
      <c r="E101" s="34"/>
      <c r="F101" s="14"/>
      <c r="G101" s="334">
        <v>9</v>
      </c>
      <c r="H101" s="334"/>
      <c r="I101" s="40"/>
      <c r="J101" s="54"/>
      <c r="K101" s="87"/>
      <c r="L101" s="88"/>
      <c r="M101" s="92"/>
      <c r="N101" s="86"/>
      <c r="O101" s="335">
        <v>10</v>
      </c>
      <c r="P101" s="335"/>
      <c r="Q101" s="93"/>
      <c r="R101" s="94"/>
      <c r="S101" s="86"/>
      <c r="T101" s="92"/>
      <c r="U101" s="336">
        <v>24</v>
      </c>
      <c r="V101" s="337"/>
      <c r="W101" s="86"/>
      <c r="X101" s="86"/>
      <c r="Y101" s="95"/>
      <c r="Z101" s="85"/>
      <c r="AA101" s="335">
        <v>11</v>
      </c>
      <c r="AB101" s="335"/>
      <c r="AC101" s="91"/>
      <c r="AD101" s="86"/>
      <c r="AE101" s="89"/>
      <c r="AG101" s="34"/>
      <c r="AI101" s="334">
        <v>12</v>
      </c>
      <c r="AJ101" s="334"/>
      <c r="AK101" s="41"/>
      <c r="AN101" s="34"/>
    </row>
    <row r="102" spans="1:40" ht="13.5">
      <c r="A102" s="40"/>
      <c r="B102" s="51"/>
      <c r="C102" s="14"/>
      <c r="D102" s="14"/>
      <c r="E102" s="53"/>
      <c r="F102" s="52"/>
      <c r="G102" s="14"/>
      <c r="H102" s="14"/>
      <c r="I102" s="44"/>
      <c r="J102" s="33"/>
      <c r="K102" s="14"/>
      <c r="L102" s="14"/>
      <c r="M102" s="53"/>
      <c r="N102" s="52"/>
      <c r="O102" s="14"/>
      <c r="P102" s="14"/>
      <c r="Q102" s="56"/>
      <c r="R102" s="55"/>
      <c r="S102" s="14"/>
      <c r="T102" s="34"/>
      <c r="U102" s="40"/>
      <c r="V102" s="51"/>
      <c r="W102" s="14"/>
      <c r="X102" s="14"/>
      <c r="Y102" s="44"/>
      <c r="Z102" s="33"/>
      <c r="AA102" s="14"/>
      <c r="AB102" s="14"/>
      <c r="AC102" s="53"/>
      <c r="AD102" s="52"/>
      <c r="AE102" s="14"/>
      <c r="AF102" s="14"/>
      <c r="AG102" s="44"/>
      <c r="AH102" s="33"/>
      <c r="AK102" s="44"/>
      <c r="AN102" s="34"/>
    </row>
    <row r="103" spans="2:40" ht="13.5">
      <c r="B103" s="34"/>
      <c r="C103" s="14"/>
      <c r="D103" s="34"/>
      <c r="E103" s="302">
        <v>1</v>
      </c>
      <c r="F103" s="331"/>
      <c r="G103" s="14"/>
      <c r="H103" s="34"/>
      <c r="I103" s="302">
        <v>2</v>
      </c>
      <c r="J103" s="331"/>
      <c r="K103" s="42"/>
      <c r="L103" s="14"/>
      <c r="M103" s="302">
        <v>3</v>
      </c>
      <c r="N103" s="331"/>
      <c r="O103" s="42"/>
      <c r="P103" s="14"/>
      <c r="Q103" s="338">
        <v>4</v>
      </c>
      <c r="R103" s="339"/>
      <c r="S103" s="42"/>
      <c r="T103" s="34"/>
      <c r="U103" s="14"/>
      <c r="V103" s="34"/>
      <c r="W103" s="14"/>
      <c r="X103" s="14"/>
      <c r="Y103" s="302">
        <v>5</v>
      </c>
      <c r="Z103" s="331"/>
      <c r="AA103" s="42"/>
      <c r="AB103" s="14"/>
      <c r="AC103" s="302">
        <v>6</v>
      </c>
      <c r="AD103" s="331"/>
      <c r="AE103" s="42"/>
      <c r="AF103" s="14"/>
      <c r="AG103" s="302">
        <v>7</v>
      </c>
      <c r="AH103" s="331"/>
      <c r="AJ103" s="34"/>
      <c r="AK103" s="302">
        <v>8</v>
      </c>
      <c r="AL103" s="331"/>
      <c r="AN103" s="34"/>
    </row>
    <row r="104" spans="1:40" ht="13.5">
      <c r="A104" s="40"/>
      <c r="B104" s="51"/>
      <c r="C104" s="43"/>
      <c r="D104" s="44"/>
      <c r="F104" s="44"/>
      <c r="G104" s="33"/>
      <c r="H104" s="44"/>
      <c r="J104" s="33"/>
      <c r="K104" s="43"/>
      <c r="L104" s="44"/>
      <c r="O104" s="43"/>
      <c r="P104" s="33"/>
      <c r="Q104" s="43"/>
      <c r="S104" s="43"/>
      <c r="T104" s="44"/>
      <c r="W104" s="43"/>
      <c r="X104" s="33"/>
      <c r="Y104" s="43"/>
      <c r="AA104" s="43"/>
      <c r="AB104" s="44"/>
      <c r="AE104" s="43"/>
      <c r="AF104" s="33"/>
      <c r="AG104" s="43"/>
      <c r="AH104" s="44"/>
      <c r="AJ104" s="44"/>
      <c r="AL104" s="44"/>
      <c r="AN104" s="44"/>
    </row>
    <row r="105" spans="2:41" ht="13.5">
      <c r="B105" s="306"/>
      <c r="C105" s="306"/>
      <c r="D105" s="306"/>
      <c r="E105" s="306"/>
      <c r="F105" s="306"/>
      <c r="G105" s="306"/>
      <c r="H105" s="306"/>
      <c r="I105" s="306"/>
      <c r="J105" s="306"/>
      <c r="K105" s="306"/>
      <c r="L105" s="306"/>
      <c r="M105" s="306"/>
      <c r="N105" s="304"/>
      <c r="O105" s="306"/>
      <c r="P105" s="306"/>
      <c r="Q105" s="306"/>
      <c r="R105" s="304"/>
      <c r="S105" s="306"/>
      <c r="T105" s="303"/>
      <c r="U105" s="306"/>
      <c r="V105" s="306"/>
      <c r="W105" s="306"/>
      <c r="X105" s="306"/>
      <c r="Y105" s="306"/>
      <c r="Z105" s="306"/>
      <c r="AA105" s="306"/>
      <c r="AB105" s="306"/>
      <c r="AC105" s="306"/>
      <c r="AD105" s="306"/>
      <c r="AE105" s="306"/>
      <c r="AF105" s="306"/>
      <c r="AG105" s="306"/>
      <c r="AH105" s="306"/>
      <c r="AI105" s="306"/>
      <c r="AJ105" s="332"/>
      <c r="AK105" s="333"/>
      <c r="AL105" s="306"/>
      <c r="AM105" s="306"/>
      <c r="AN105" s="306"/>
      <c r="AO105" s="306"/>
    </row>
    <row r="106" spans="2:41" ht="13.5" customHeight="1">
      <c r="B106" s="330" t="s">
        <v>52</v>
      </c>
      <c r="C106" s="330"/>
      <c r="D106" s="330" t="s">
        <v>53</v>
      </c>
      <c r="E106" s="330"/>
      <c r="F106" s="330" t="s">
        <v>54</v>
      </c>
      <c r="G106" s="330"/>
      <c r="H106" s="330" t="s">
        <v>55</v>
      </c>
      <c r="I106" s="330"/>
      <c r="J106" s="330" t="s">
        <v>56</v>
      </c>
      <c r="K106" s="330"/>
      <c r="L106" s="330" t="s">
        <v>57</v>
      </c>
      <c r="M106" s="330"/>
      <c r="N106" s="330" t="s">
        <v>58</v>
      </c>
      <c r="O106" s="330"/>
      <c r="P106" s="330" t="s">
        <v>59</v>
      </c>
      <c r="Q106" s="330"/>
      <c r="R106" s="330" t="s">
        <v>60</v>
      </c>
      <c r="S106" s="330"/>
      <c r="T106" s="330" t="s">
        <v>110</v>
      </c>
      <c r="U106" s="330"/>
      <c r="V106" s="330" t="s">
        <v>111</v>
      </c>
      <c r="W106" s="330"/>
      <c r="X106" s="330" t="s">
        <v>61</v>
      </c>
      <c r="Y106" s="330"/>
      <c r="Z106" s="330" t="s">
        <v>62</v>
      </c>
      <c r="AA106" s="330"/>
      <c r="AB106" s="330" t="s">
        <v>63</v>
      </c>
      <c r="AC106" s="330"/>
      <c r="AD106" s="330" t="s">
        <v>64</v>
      </c>
      <c r="AE106" s="330"/>
      <c r="AF106" s="330" t="s">
        <v>65</v>
      </c>
      <c r="AG106" s="330"/>
      <c r="AH106" s="330" t="s">
        <v>66</v>
      </c>
      <c r="AI106" s="330"/>
      <c r="AJ106" s="311" t="s">
        <v>67</v>
      </c>
      <c r="AK106" s="310"/>
      <c r="AL106" s="330" t="s">
        <v>68</v>
      </c>
      <c r="AM106" s="330"/>
      <c r="AN106" s="330" t="s">
        <v>112</v>
      </c>
      <c r="AO106" s="330"/>
    </row>
    <row r="107" spans="2:41" ht="13.5">
      <c r="B107" s="330"/>
      <c r="C107" s="330"/>
      <c r="D107" s="330"/>
      <c r="E107" s="330"/>
      <c r="F107" s="330"/>
      <c r="G107" s="330"/>
      <c r="H107" s="330"/>
      <c r="I107" s="330"/>
      <c r="J107" s="330"/>
      <c r="K107" s="330"/>
      <c r="L107" s="330"/>
      <c r="M107" s="330"/>
      <c r="N107" s="330"/>
      <c r="O107" s="330"/>
      <c r="P107" s="330"/>
      <c r="Q107" s="330"/>
      <c r="R107" s="330"/>
      <c r="S107" s="330"/>
      <c r="T107" s="330"/>
      <c r="U107" s="330"/>
      <c r="V107" s="330"/>
      <c r="W107" s="330"/>
      <c r="X107" s="330"/>
      <c r="Y107" s="330"/>
      <c r="Z107" s="330"/>
      <c r="AA107" s="330"/>
      <c r="AB107" s="330"/>
      <c r="AC107" s="330"/>
      <c r="AD107" s="330"/>
      <c r="AE107" s="330"/>
      <c r="AF107" s="330"/>
      <c r="AG107" s="330"/>
      <c r="AH107" s="330"/>
      <c r="AI107" s="330"/>
      <c r="AJ107" s="307"/>
      <c r="AK107" s="308"/>
      <c r="AL107" s="330"/>
      <c r="AM107" s="330"/>
      <c r="AN107" s="330"/>
      <c r="AO107" s="330"/>
    </row>
    <row r="108" spans="2:41" ht="13.5">
      <c r="B108" s="330"/>
      <c r="C108" s="330"/>
      <c r="D108" s="330"/>
      <c r="E108" s="330"/>
      <c r="F108" s="330"/>
      <c r="G108" s="330"/>
      <c r="H108" s="330"/>
      <c r="I108" s="330"/>
      <c r="J108" s="330"/>
      <c r="K108" s="330"/>
      <c r="L108" s="330"/>
      <c r="M108" s="330"/>
      <c r="N108" s="330"/>
      <c r="O108" s="330"/>
      <c r="P108" s="330"/>
      <c r="Q108" s="330"/>
      <c r="R108" s="330"/>
      <c r="S108" s="330"/>
      <c r="T108" s="330"/>
      <c r="U108" s="330"/>
      <c r="V108" s="330"/>
      <c r="W108" s="330"/>
      <c r="X108" s="330"/>
      <c r="Y108" s="330"/>
      <c r="Z108" s="330"/>
      <c r="AA108" s="330"/>
      <c r="AB108" s="330"/>
      <c r="AC108" s="330"/>
      <c r="AD108" s="330"/>
      <c r="AE108" s="330"/>
      <c r="AF108" s="330"/>
      <c r="AG108" s="330"/>
      <c r="AH108" s="330"/>
      <c r="AI108" s="330"/>
      <c r="AJ108" s="307"/>
      <c r="AK108" s="308"/>
      <c r="AL108" s="330"/>
      <c r="AM108" s="330"/>
      <c r="AN108" s="330"/>
      <c r="AO108" s="330"/>
    </row>
    <row r="109" spans="2:41" ht="13.5">
      <c r="B109" s="330"/>
      <c r="C109" s="330"/>
      <c r="D109" s="330"/>
      <c r="E109" s="330"/>
      <c r="F109" s="330"/>
      <c r="G109" s="330"/>
      <c r="H109" s="330"/>
      <c r="I109" s="330"/>
      <c r="J109" s="330"/>
      <c r="K109" s="330"/>
      <c r="L109" s="330"/>
      <c r="M109" s="330"/>
      <c r="N109" s="330"/>
      <c r="O109" s="330"/>
      <c r="P109" s="330"/>
      <c r="Q109" s="330"/>
      <c r="R109" s="330"/>
      <c r="S109" s="330"/>
      <c r="T109" s="330"/>
      <c r="U109" s="330"/>
      <c r="V109" s="330"/>
      <c r="W109" s="330"/>
      <c r="X109" s="330"/>
      <c r="Y109" s="330"/>
      <c r="Z109" s="330"/>
      <c r="AA109" s="330"/>
      <c r="AB109" s="330"/>
      <c r="AC109" s="330"/>
      <c r="AD109" s="330"/>
      <c r="AE109" s="330"/>
      <c r="AF109" s="330"/>
      <c r="AG109" s="330"/>
      <c r="AH109" s="330"/>
      <c r="AI109" s="330"/>
      <c r="AJ109" s="307"/>
      <c r="AK109" s="308"/>
      <c r="AL109" s="330"/>
      <c r="AM109" s="330"/>
      <c r="AN109" s="330"/>
      <c r="AO109" s="330"/>
    </row>
    <row r="110" spans="2:41" ht="13.5">
      <c r="B110" s="330"/>
      <c r="C110" s="330"/>
      <c r="D110" s="330"/>
      <c r="E110" s="330"/>
      <c r="F110" s="330"/>
      <c r="G110" s="330"/>
      <c r="H110" s="330"/>
      <c r="I110" s="330"/>
      <c r="J110" s="330"/>
      <c r="K110" s="330"/>
      <c r="L110" s="330"/>
      <c r="M110" s="330"/>
      <c r="N110" s="330"/>
      <c r="O110" s="330"/>
      <c r="P110" s="330"/>
      <c r="Q110" s="330"/>
      <c r="R110" s="330"/>
      <c r="S110" s="330"/>
      <c r="T110" s="330"/>
      <c r="U110" s="330"/>
      <c r="V110" s="330"/>
      <c r="W110" s="330"/>
      <c r="X110" s="330"/>
      <c r="Y110" s="330"/>
      <c r="Z110" s="330"/>
      <c r="AA110" s="330"/>
      <c r="AB110" s="330"/>
      <c r="AC110" s="330"/>
      <c r="AD110" s="330"/>
      <c r="AE110" s="330"/>
      <c r="AF110" s="330"/>
      <c r="AG110" s="330"/>
      <c r="AH110" s="330"/>
      <c r="AI110" s="330"/>
      <c r="AJ110" s="309"/>
      <c r="AK110" s="305"/>
      <c r="AL110" s="330"/>
      <c r="AM110" s="330"/>
      <c r="AN110" s="330"/>
      <c r="AO110" s="330"/>
    </row>
    <row r="111" spans="3:37" ht="13.5">
      <c r="C111" s="36"/>
      <c r="D111" s="36"/>
      <c r="E111" s="63"/>
      <c r="F111" s="36"/>
      <c r="G111" s="36"/>
      <c r="H111" s="36"/>
      <c r="I111" s="63"/>
      <c r="L111" s="36"/>
      <c r="M111" s="63"/>
      <c r="N111" s="36"/>
      <c r="O111" s="36"/>
      <c r="P111" s="36"/>
      <c r="Q111" s="63"/>
      <c r="S111" s="36"/>
      <c r="T111" s="36"/>
      <c r="U111" s="36"/>
      <c r="V111" s="36"/>
      <c r="W111" s="36"/>
      <c r="X111" s="36"/>
      <c r="Y111" s="63"/>
      <c r="AA111" s="36"/>
      <c r="AB111" s="36"/>
      <c r="AC111" s="63"/>
      <c r="AD111" s="36"/>
      <c r="AE111" s="36"/>
      <c r="AF111" s="36"/>
      <c r="AG111" s="63"/>
      <c r="AK111" s="63"/>
    </row>
    <row r="112" spans="3:37" ht="13.5">
      <c r="C112" s="14"/>
      <c r="D112" s="14"/>
      <c r="E112" s="62"/>
      <c r="F112" s="64"/>
      <c r="G112" s="321">
        <v>1</v>
      </c>
      <c r="H112" s="321"/>
      <c r="I112" s="65"/>
      <c r="J112" s="14"/>
      <c r="K112" s="328">
        <v>9</v>
      </c>
      <c r="L112" s="329"/>
      <c r="M112" s="98"/>
      <c r="N112" s="64"/>
      <c r="O112" s="321">
        <v>2</v>
      </c>
      <c r="P112" s="321"/>
      <c r="Q112" s="66"/>
      <c r="R112" s="40"/>
      <c r="S112" s="14"/>
      <c r="T112" s="14"/>
      <c r="U112" s="14"/>
      <c r="V112" s="14"/>
      <c r="W112" s="14"/>
      <c r="X112" s="14"/>
      <c r="Y112" s="62"/>
      <c r="Z112" s="64"/>
      <c r="AA112" s="321">
        <v>3</v>
      </c>
      <c r="AB112" s="321"/>
      <c r="AC112" s="65"/>
      <c r="AD112" s="99"/>
      <c r="AE112" s="328">
        <v>10</v>
      </c>
      <c r="AF112" s="329"/>
      <c r="AG112" s="98"/>
      <c r="AH112" s="64"/>
      <c r="AI112" s="321">
        <v>4</v>
      </c>
      <c r="AJ112" s="321"/>
      <c r="AK112" s="65"/>
    </row>
    <row r="113" spans="1:36" ht="13.5">
      <c r="A113" s="40"/>
      <c r="B113" s="40"/>
      <c r="C113" s="14"/>
      <c r="D113" s="14"/>
      <c r="E113" s="40"/>
      <c r="F113" s="40"/>
      <c r="G113" s="67"/>
      <c r="H113" s="109"/>
      <c r="I113" s="14"/>
      <c r="J113" s="14"/>
      <c r="K113" s="14"/>
      <c r="L113" s="130"/>
      <c r="M113" s="40"/>
      <c r="N113" s="40"/>
      <c r="O113" s="67"/>
      <c r="P113" s="14"/>
      <c r="Q113" s="40"/>
      <c r="R113" s="40"/>
      <c r="S113" s="14"/>
      <c r="T113" s="14"/>
      <c r="U113" s="322">
        <v>11</v>
      </c>
      <c r="V113" s="323"/>
      <c r="W113" s="108"/>
      <c r="X113" s="14"/>
      <c r="Y113" s="14"/>
      <c r="Z113" s="14"/>
      <c r="AA113" s="67"/>
      <c r="AB113" s="109"/>
      <c r="AC113" s="40"/>
      <c r="AD113" s="40"/>
      <c r="AE113" s="129"/>
      <c r="AF113" s="14"/>
      <c r="AG113" s="14"/>
      <c r="AH113" s="14"/>
      <c r="AI113" s="62"/>
      <c r="AJ113" s="68"/>
    </row>
    <row r="114" spans="1:36" ht="13.5">
      <c r="A114" s="40"/>
      <c r="B114" s="40"/>
      <c r="C114" s="14"/>
      <c r="D114" s="14"/>
      <c r="E114" s="40"/>
      <c r="F114" s="40"/>
      <c r="G114" s="62"/>
      <c r="H114" s="64"/>
      <c r="I114" s="35"/>
      <c r="J114" s="35"/>
      <c r="K114" s="321">
        <v>5</v>
      </c>
      <c r="L114" s="324"/>
      <c r="M114" s="50"/>
      <c r="N114" s="50"/>
      <c r="O114" s="35"/>
      <c r="P114" s="109"/>
      <c r="Q114" s="40"/>
      <c r="R114" s="40"/>
      <c r="S114" s="14"/>
      <c r="T114" s="14"/>
      <c r="U114" s="126"/>
      <c r="V114" s="126"/>
      <c r="W114" s="14"/>
      <c r="X114" s="14"/>
      <c r="Y114" s="14"/>
      <c r="Z114" s="14"/>
      <c r="AA114" s="62"/>
      <c r="AB114" s="64"/>
      <c r="AC114" s="50"/>
      <c r="AD114" s="50"/>
      <c r="AE114" s="325">
        <v>6</v>
      </c>
      <c r="AF114" s="321"/>
      <c r="AG114" s="35"/>
      <c r="AH114" s="35"/>
      <c r="AI114" s="35"/>
      <c r="AJ114" s="109"/>
    </row>
    <row r="115" spans="3:34" ht="13.5">
      <c r="C115" s="14"/>
      <c r="D115" s="14"/>
      <c r="E115" s="14"/>
      <c r="F115" s="14"/>
      <c r="G115" s="14"/>
      <c r="H115" s="14"/>
      <c r="I115" s="40"/>
      <c r="J115" s="40"/>
      <c r="K115" s="87"/>
      <c r="L115" s="104"/>
      <c r="M115" s="105"/>
      <c r="N115" s="106"/>
      <c r="O115" s="106"/>
      <c r="P115" s="106"/>
      <c r="Q115" s="106"/>
      <c r="R115" s="106"/>
      <c r="S115" s="106"/>
      <c r="T115" s="106"/>
      <c r="U115" s="326">
        <v>12</v>
      </c>
      <c r="V115" s="326"/>
      <c r="W115" s="106"/>
      <c r="X115" s="106"/>
      <c r="Y115" s="107"/>
      <c r="Z115" s="107"/>
      <c r="AA115" s="106"/>
      <c r="AB115" s="106"/>
      <c r="AC115" s="106"/>
      <c r="AD115" s="131"/>
      <c r="AE115" s="87"/>
      <c r="AF115" s="14"/>
      <c r="AG115" s="14"/>
      <c r="AH115" s="14"/>
    </row>
    <row r="116" spans="3:34" ht="13.5">
      <c r="C116" s="14"/>
      <c r="D116" s="14"/>
      <c r="E116" s="14"/>
      <c r="F116" s="14"/>
      <c r="G116" s="14"/>
      <c r="H116" s="14"/>
      <c r="I116" s="40"/>
      <c r="J116" s="40"/>
      <c r="K116" s="87"/>
      <c r="L116" s="14"/>
      <c r="M116" s="14"/>
      <c r="N116" s="14"/>
      <c r="O116" s="14"/>
      <c r="P116" s="14"/>
      <c r="Q116" s="14"/>
      <c r="R116" s="14"/>
      <c r="S116" s="14"/>
      <c r="T116" s="14"/>
      <c r="U116" s="127"/>
      <c r="V116" s="127"/>
      <c r="W116" s="14"/>
      <c r="X116" s="14"/>
      <c r="Y116" s="40"/>
      <c r="Z116" s="40"/>
      <c r="AA116" s="14"/>
      <c r="AB116" s="14"/>
      <c r="AC116" s="14"/>
      <c r="AD116" s="14"/>
      <c r="AE116" s="87"/>
      <c r="AF116" s="14"/>
      <c r="AG116" s="14"/>
      <c r="AH116" s="14"/>
    </row>
    <row r="117" spans="3:41" ht="13.5">
      <c r="C117" s="14"/>
      <c r="D117" s="14"/>
      <c r="E117" s="14"/>
      <c r="F117" s="14"/>
      <c r="G117" s="14"/>
      <c r="H117" s="14"/>
      <c r="I117" s="14"/>
      <c r="J117" s="14"/>
      <c r="K117" s="87"/>
      <c r="L117" s="88"/>
      <c r="M117" s="86"/>
      <c r="N117" s="86"/>
      <c r="O117" s="86"/>
      <c r="P117" s="86"/>
      <c r="Q117" s="85"/>
      <c r="R117" s="85"/>
      <c r="S117" s="86"/>
      <c r="T117" s="86"/>
      <c r="U117" s="327">
        <v>8</v>
      </c>
      <c r="V117" s="327"/>
      <c r="W117" s="86"/>
      <c r="X117" s="86"/>
      <c r="Y117" s="86"/>
      <c r="Z117" s="86"/>
      <c r="AA117" s="86"/>
      <c r="AB117" s="86"/>
      <c r="AC117" s="86"/>
      <c r="AD117" s="86"/>
      <c r="AE117" s="89"/>
      <c r="AF117" s="14"/>
      <c r="AG117" s="14"/>
      <c r="AK117" s="62"/>
      <c r="AL117" s="101"/>
      <c r="AM117" s="102"/>
      <c r="AN117" s="101"/>
      <c r="AO117" s="103"/>
    </row>
    <row r="118" spans="1:41" ht="13.5">
      <c r="A118" s="40"/>
      <c r="B118" s="40"/>
      <c r="C118" s="14"/>
      <c r="D118" s="14"/>
      <c r="E118" s="14"/>
      <c r="F118" s="14"/>
      <c r="G118" s="14"/>
      <c r="H118" s="14"/>
      <c r="I118" s="40"/>
      <c r="J118" s="40"/>
      <c r="K118" s="14"/>
      <c r="L118" s="14"/>
      <c r="M118" s="14"/>
      <c r="N118" s="14"/>
      <c r="O118" s="14"/>
      <c r="P118" s="14"/>
      <c r="Q118" s="40"/>
      <c r="R118" s="40"/>
      <c r="S118" s="14"/>
      <c r="T118" s="14"/>
      <c r="U118" s="14"/>
      <c r="V118" s="14"/>
      <c r="W118" s="14"/>
      <c r="X118" s="14"/>
      <c r="Y118" s="40"/>
      <c r="Z118" s="40"/>
      <c r="AA118" s="14"/>
      <c r="AB118" s="14"/>
      <c r="AC118" s="14"/>
      <c r="AD118" s="14"/>
      <c r="AE118" s="14"/>
      <c r="AF118" s="14"/>
      <c r="AG118" s="14"/>
      <c r="AM118" s="319">
        <v>7</v>
      </c>
      <c r="AN118" s="320"/>
      <c r="AO118" s="68"/>
    </row>
    <row r="119" spans="3:40" ht="13.5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40"/>
      <c r="R119" s="40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N119" s="68"/>
    </row>
    <row r="120" spans="1:33" ht="13.5">
      <c r="A120" s="40"/>
      <c r="B120" s="40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40"/>
      <c r="R120" s="40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</row>
    <row r="121" spans="3:33" ht="13.5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</row>
    <row r="122" spans="3:33" ht="13.5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</row>
    <row r="123" spans="3:33" ht="13.5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</row>
  </sheetData>
  <sheetProtection/>
  <mergeCells count="286">
    <mergeCell ref="T82:Y82"/>
    <mergeCell ref="U96:V96"/>
    <mergeCell ref="AC83:AH83"/>
    <mergeCell ref="E98:F98"/>
    <mergeCell ref="B83:G83"/>
    <mergeCell ref="B85:G85"/>
    <mergeCell ref="T85:Y85"/>
    <mergeCell ref="K97:L97"/>
    <mergeCell ref="K85:P85"/>
    <mergeCell ref="B84:G84"/>
    <mergeCell ref="AD105:AE105"/>
    <mergeCell ref="AC82:AH82"/>
    <mergeCell ref="Q98:R98"/>
    <mergeCell ref="Y98:Z98"/>
    <mergeCell ref="T84:Y84"/>
    <mergeCell ref="AC84:AH84"/>
    <mergeCell ref="AC85:AH85"/>
    <mergeCell ref="U94:V94"/>
    <mergeCell ref="AE97:AF97"/>
    <mergeCell ref="T83:Y83"/>
    <mergeCell ref="AC66:AH66"/>
    <mergeCell ref="B78:G78"/>
    <mergeCell ref="K78:P78"/>
    <mergeCell ref="T78:Y78"/>
    <mergeCell ref="AC78:AH78"/>
    <mergeCell ref="T68:Y68"/>
    <mergeCell ref="AC68:AH68"/>
    <mergeCell ref="AC67:AH67"/>
    <mergeCell ref="B68:G68"/>
    <mergeCell ref="K68:P68"/>
    <mergeCell ref="B64:G64"/>
    <mergeCell ref="K64:P64"/>
    <mergeCell ref="B31:G31"/>
    <mergeCell ref="B41:G41"/>
    <mergeCell ref="K41:P41"/>
    <mergeCell ref="K39:P39"/>
    <mergeCell ref="K47:P47"/>
    <mergeCell ref="B49:G49"/>
    <mergeCell ref="K55:P55"/>
    <mergeCell ref="K60:P60"/>
    <mergeCell ref="T62:Y62"/>
    <mergeCell ref="B30:G30"/>
    <mergeCell ref="B38:G38"/>
    <mergeCell ref="K49:P49"/>
    <mergeCell ref="T34:Y34"/>
    <mergeCell ref="B40:G40"/>
    <mergeCell ref="K40:P40"/>
    <mergeCell ref="T40:Y40"/>
    <mergeCell ref="K38:P38"/>
    <mergeCell ref="T38:Y38"/>
    <mergeCell ref="T64:Y64"/>
    <mergeCell ref="B60:G60"/>
    <mergeCell ref="B53:G53"/>
    <mergeCell ref="K53:P53"/>
    <mergeCell ref="B54:G54"/>
    <mergeCell ref="K62:P62"/>
    <mergeCell ref="K61:P61"/>
    <mergeCell ref="B59:G59"/>
    <mergeCell ref="K59:P59"/>
    <mergeCell ref="B55:G55"/>
    <mergeCell ref="B6:G6"/>
    <mergeCell ref="K6:P6"/>
    <mergeCell ref="T6:Y6"/>
    <mergeCell ref="B8:G8"/>
    <mergeCell ref="K8:P8"/>
    <mergeCell ref="T8:Y8"/>
    <mergeCell ref="T7:Y7"/>
    <mergeCell ref="B7:G7"/>
    <mergeCell ref="K7:P7"/>
    <mergeCell ref="T10:Y10"/>
    <mergeCell ref="K23:P23"/>
    <mergeCell ref="B9:G9"/>
    <mergeCell ref="K9:P9"/>
    <mergeCell ref="B11:G11"/>
    <mergeCell ref="K11:P11"/>
    <mergeCell ref="B17:G17"/>
    <mergeCell ref="K18:P18"/>
    <mergeCell ref="K17:P17"/>
    <mergeCell ref="B16:G16"/>
    <mergeCell ref="B10:G10"/>
    <mergeCell ref="K10:P10"/>
    <mergeCell ref="B18:G18"/>
    <mergeCell ref="B24:G24"/>
    <mergeCell ref="B15:G15"/>
    <mergeCell ref="K15:P15"/>
    <mergeCell ref="K16:P16"/>
    <mergeCell ref="B42:G42"/>
    <mergeCell ref="A1:AI1"/>
    <mergeCell ref="A2:AI2"/>
    <mergeCell ref="B5:G5"/>
    <mergeCell ref="K5:P5"/>
    <mergeCell ref="T5:Y5"/>
    <mergeCell ref="AC38:AH38"/>
    <mergeCell ref="B39:G39"/>
    <mergeCell ref="T9:Y9"/>
    <mergeCell ref="K24:P24"/>
    <mergeCell ref="B48:G48"/>
    <mergeCell ref="B44:G44"/>
    <mergeCell ref="K44:P44"/>
    <mergeCell ref="T44:Y44"/>
    <mergeCell ref="B45:G45"/>
    <mergeCell ref="K45:P45"/>
    <mergeCell ref="K46:P46"/>
    <mergeCell ref="AC64:AH64"/>
    <mergeCell ref="K54:P54"/>
    <mergeCell ref="B66:G66"/>
    <mergeCell ref="K66:P66"/>
    <mergeCell ref="B63:G63"/>
    <mergeCell ref="K63:P63"/>
    <mergeCell ref="AC63:AH63"/>
    <mergeCell ref="T63:Y63"/>
    <mergeCell ref="T66:Y66"/>
    <mergeCell ref="B62:G62"/>
    <mergeCell ref="AC76:AH76"/>
    <mergeCell ref="B75:G75"/>
    <mergeCell ref="K75:P75"/>
    <mergeCell ref="T75:Y75"/>
    <mergeCell ref="AC42:AH42"/>
    <mergeCell ref="T46:Y46"/>
    <mergeCell ref="AC46:AH46"/>
    <mergeCell ref="K42:P42"/>
    <mergeCell ref="T42:Y42"/>
    <mergeCell ref="K31:P31"/>
    <mergeCell ref="AC39:AH39"/>
    <mergeCell ref="AC37:AH37"/>
    <mergeCell ref="K32:P32"/>
    <mergeCell ref="B27:G27"/>
    <mergeCell ref="K27:P27"/>
    <mergeCell ref="T33:Y33"/>
    <mergeCell ref="B37:G37"/>
    <mergeCell ref="T31:Y31"/>
    <mergeCell ref="K34:P34"/>
    <mergeCell ref="B33:G33"/>
    <mergeCell ref="K33:P33"/>
    <mergeCell ref="K30:P30"/>
    <mergeCell ref="T30:Y30"/>
    <mergeCell ref="T67:Y67"/>
    <mergeCell ref="B32:G32"/>
    <mergeCell ref="T32:Y32"/>
    <mergeCell ref="B34:G34"/>
    <mergeCell ref="T39:Y39"/>
    <mergeCell ref="K37:P37"/>
    <mergeCell ref="T37:Y37"/>
    <mergeCell ref="T59:Y59"/>
    <mergeCell ref="B46:G46"/>
    <mergeCell ref="T48:Y48"/>
    <mergeCell ref="T69:Y69"/>
    <mergeCell ref="AC69:AH69"/>
    <mergeCell ref="B47:G47"/>
    <mergeCell ref="B51:G51"/>
    <mergeCell ref="K51:P51"/>
    <mergeCell ref="B52:G52"/>
    <mergeCell ref="K52:P52"/>
    <mergeCell ref="T47:Y47"/>
    <mergeCell ref="B67:G67"/>
    <mergeCell ref="K67:P67"/>
    <mergeCell ref="T11:Y11"/>
    <mergeCell ref="B19:G19"/>
    <mergeCell ref="K19:P19"/>
    <mergeCell ref="B26:G26"/>
    <mergeCell ref="K26:P26"/>
    <mergeCell ref="B22:G22"/>
    <mergeCell ref="K22:P22"/>
    <mergeCell ref="B23:G23"/>
    <mergeCell ref="B25:G25"/>
    <mergeCell ref="K25:P25"/>
    <mergeCell ref="AC40:AH40"/>
    <mergeCell ref="AC48:AH48"/>
    <mergeCell ref="T49:Y49"/>
    <mergeCell ref="AC49:AH49"/>
    <mergeCell ref="T45:Y45"/>
    <mergeCell ref="AC45:AH45"/>
    <mergeCell ref="AC44:AH44"/>
    <mergeCell ref="AC47:AH47"/>
    <mergeCell ref="T41:Y41"/>
    <mergeCell ref="AC41:AH41"/>
    <mergeCell ref="T60:Y60"/>
    <mergeCell ref="AC60:AH60"/>
    <mergeCell ref="K48:P48"/>
    <mergeCell ref="AC59:AH59"/>
    <mergeCell ref="B61:G61"/>
    <mergeCell ref="T61:Y61"/>
    <mergeCell ref="AC61:AH61"/>
    <mergeCell ref="AC70:AH70"/>
    <mergeCell ref="AC62:AH62"/>
    <mergeCell ref="B70:G70"/>
    <mergeCell ref="K70:P70"/>
    <mergeCell ref="T70:Y70"/>
    <mergeCell ref="B69:G69"/>
    <mergeCell ref="K69:P69"/>
    <mergeCell ref="T77:Y77"/>
    <mergeCell ref="AC77:AH77"/>
    <mergeCell ref="B71:G71"/>
    <mergeCell ref="K71:P71"/>
    <mergeCell ref="T71:Y71"/>
    <mergeCell ref="AC71:AH71"/>
    <mergeCell ref="AC75:AH75"/>
    <mergeCell ref="B76:G76"/>
    <mergeCell ref="K76:P76"/>
    <mergeCell ref="T76:Y76"/>
    <mergeCell ref="K84:P84"/>
    <mergeCell ref="B77:G77"/>
    <mergeCell ref="K77:P77"/>
    <mergeCell ref="K83:P83"/>
    <mergeCell ref="B82:G82"/>
    <mergeCell ref="K82:P82"/>
    <mergeCell ref="T79:Y79"/>
    <mergeCell ref="AC79:AH79"/>
    <mergeCell ref="B81:G81"/>
    <mergeCell ref="K81:P81"/>
    <mergeCell ref="B79:G79"/>
    <mergeCell ref="K79:P79"/>
    <mergeCell ref="T81:Y81"/>
    <mergeCell ref="AC81:AH81"/>
    <mergeCell ref="AI101:AJ101"/>
    <mergeCell ref="AK89:AL89"/>
    <mergeCell ref="K93:L93"/>
    <mergeCell ref="AE93:AF93"/>
    <mergeCell ref="U91:V91"/>
    <mergeCell ref="AK98:AL98"/>
    <mergeCell ref="K99:L99"/>
    <mergeCell ref="U99:V99"/>
    <mergeCell ref="AE99:AF99"/>
    <mergeCell ref="E103:F103"/>
    <mergeCell ref="I103:J103"/>
    <mergeCell ref="M103:N103"/>
    <mergeCell ref="Q103:R103"/>
    <mergeCell ref="Y103:Z103"/>
    <mergeCell ref="AC103:AD103"/>
    <mergeCell ref="AG103:AH103"/>
    <mergeCell ref="G101:H101"/>
    <mergeCell ref="O101:P101"/>
    <mergeCell ref="U101:V101"/>
    <mergeCell ref="AA101:AB101"/>
    <mergeCell ref="AK103:AL103"/>
    <mergeCell ref="B105:C105"/>
    <mergeCell ref="D105:E105"/>
    <mergeCell ref="F105:G105"/>
    <mergeCell ref="H105:I105"/>
    <mergeCell ref="J105:K105"/>
    <mergeCell ref="L105:M105"/>
    <mergeCell ref="N105:O105"/>
    <mergeCell ref="AJ105:AK105"/>
    <mergeCell ref="AL105:AM105"/>
    <mergeCell ref="AN105:AO105"/>
    <mergeCell ref="P105:Q105"/>
    <mergeCell ref="R105:S105"/>
    <mergeCell ref="T105:U105"/>
    <mergeCell ref="V105:W105"/>
    <mergeCell ref="X105:Y105"/>
    <mergeCell ref="Z105:AA105"/>
    <mergeCell ref="AB105:AC105"/>
    <mergeCell ref="AF105:AG105"/>
    <mergeCell ref="AH105:AI105"/>
    <mergeCell ref="AD106:AE110"/>
    <mergeCell ref="AB106:AC110"/>
    <mergeCell ref="AF106:AG110"/>
    <mergeCell ref="AH106:AI110"/>
    <mergeCell ref="AJ106:AK110"/>
    <mergeCell ref="AL106:AM110"/>
    <mergeCell ref="AN106:AO110"/>
    <mergeCell ref="B106:C110"/>
    <mergeCell ref="D106:E110"/>
    <mergeCell ref="F106:G110"/>
    <mergeCell ref="H106:I110"/>
    <mergeCell ref="J106:K110"/>
    <mergeCell ref="R106:S110"/>
    <mergeCell ref="N106:O110"/>
    <mergeCell ref="P106:Q110"/>
    <mergeCell ref="G112:H112"/>
    <mergeCell ref="K112:L112"/>
    <mergeCell ref="O112:P112"/>
    <mergeCell ref="L106:M110"/>
    <mergeCell ref="T106:U110"/>
    <mergeCell ref="V106:W110"/>
    <mergeCell ref="X106:Y110"/>
    <mergeCell ref="Z106:AA110"/>
    <mergeCell ref="AM118:AN118"/>
    <mergeCell ref="AI112:AJ112"/>
    <mergeCell ref="U113:V113"/>
    <mergeCell ref="K114:L114"/>
    <mergeCell ref="AE114:AF114"/>
    <mergeCell ref="U115:V115"/>
    <mergeCell ref="U117:V117"/>
    <mergeCell ref="AA112:AB112"/>
    <mergeCell ref="AE112:AF1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84"/>
  <sheetViews>
    <sheetView workbookViewId="0" topLeftCell="A13">
      <selection activeCell="H27" sqref="H27"/>
    </sheetView>
  </sheetViews>
  <sheetFormatPr defaultColWidth="3.125" defaultRowHeight="13.5"/>
  <cols>
    <col min="1" max="4" width="3.125" style="70" customWidth="1"/>
    <col min="5" max="34" width="3.125" style="1" customWidth="1"/>
    <col min="35" max="35" width="3.00390625" style="1" customWidth="1"/>
    <col min="36" max="36" width="2.75390625" style="1" customWidth="1"/>
    <col min="37" max="37" width="3.125" style="1" customWidth="1"/>
    <col min="38" max="38" width="3.75390625" style="1" customWidth="1"/>
    <col min="39" max="39" width="2.00390625" style="1" customWidth="1"/>
    <col min="40" max="47" width="3.125" style="1" customWidth="1"/>
    <col min="48" max="48" width="4.875" style="1" customWidth="1"/>
    <col min="49" max="16384" width="3.125" style="1" customWidth="1"/>
  </cols>
  <sheetData>
    <row r="1" spans="1:38" ht="21.75" customHeight="1">
      <c r="A1" s="450" t="s">
        <v>127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178"/>
      <c r="AK1" s="178"/>
      <c r="AL1" s="178"/>
    </row>
    <row r="2" spans="1:38" ht="21" customHeight="1">
      <c r="A2" s="451" t="s">
        <v>10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84"/>
      <c r="AK2" s="84"/>
      <c r="AL2" s="84"/>
    </row>
    <row r="3" spans="17:26" ht="13.5"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7:26" ht="14.25" thickBot="1"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39" ht="13.5" customHeight="1">
      <c r="A5" s="446" t="s">
        <v>237</v>
      </c>
      <c r="B5" s="447"/>
      <c r="C5" s="447"/>
      <c r="D5" s="447"/>
      <c r="E5" s="442" t="str">
        <f>IF($A6="","",$A6)</f>
        <v>ソルコリーナ</v>
      </c>
      <c r="F5" s="442"/>
      <c r="G5" s="443"/>
      <c r="H5" s="441" t="str">
        <f>IF($A8="","",$A8)</f>
        <v>Ｔ．Ｃ．Ｕ</v>
      </c>
      <c r="I5" s="442"/>
      <c r="J5" s="443"/>
      <c r="K5" s="441" t="str">
        <f>IF($A10="","",$A10)</f>
        <v>カリオカＦＣ</v>
      </c>
      <c r="L5" s="442"/>
      <c r="M5" s="443"/>
      <c r="N5" s="441" t="str">
        <f>IF($A12="","",$A12)</f>
        <v>田口ＦＡ</v>
      </c>
      <c r="O5" s="442"/>
      <c r="P5" s="442"/>
      <c r="Q5" s="441" t="str">
        <f>IF($A14="","",$A14)</f>
        <v>東京八王子</v>
      </c>
      <c r="R5" s="442"/>
      <c r="S5" s="442"/>
      <c r="T5" s="441" t="str">
        <f>IF($A16="","",$A16)</f>
        <v>アローレはちきた</v>
      </c>
      <c r="U5" s="442"/>
      <c r="V5" s="442"/>
      <c r="W5" s="438" t="s">
        <v>43</v>
      </c>
      <c r="X5" s="438"/>
      <c r="Y5" s="438" t="s">
        <v>44</v>
      </c>
      <c r="Z5" s="438"/>
      <c r="AA5" s="438" t="s">
        <v>45</v>
      </c>
      <c r="AB5" s="438"/>
      <c r="AC5" s="438" t="s">
        <v>46</v>
      </c>
      <c r="AD5" s="438"/>
      <c r="AE5" s="438" t="s">
        <v>47</v>
      </c>
      <c r="AF5" s="438"/>
      <c r="AG5" s="438" t="s">
        <v>48</v>
      </c>
      <c r="AH5" s="438"/>
      <c r="AI5" s="439" t="s">
        <v>49</v>
      </c>
      <c r="AJ5" s="439"/>
      <c r="AK5" s="438" t="s">
        <v>50</v>
      </c>
      <c r="AL5" s="440"/>
      <c r="AM5" s="47"/>
    </row>
    <row r="6" spans="1:39" ht="13.5" customHeight="1">
      <c r="A6" s="425" t="s">
        <v>238</v>
      </c>
      <c r="B6" s="444"/>
      <c r="C6" s="444"/>
      <c r="D6" s="444"/>
      <c r="E6" s="411"/>
      <c r="F6" s="411"/>
      <c r="G6" s="435"/>
      <c r="H6" s="429" t="str">
        <f>IF(E8="○","●",IF(E8="●","○",IF(E8="","","△")))</f>
        <v>△</v>
      </c>
      <c r="I6" s="420"/>
      <c r="J6" s="420"/>
      <c r="K6" s="419" t="str">
        <f>IF(E10="○","●",IF(E10="●","○",IF(E10="","","△")))</f>
        <v>●</v>
      </c>
      <c r="L6" s="420"/>
      <c r="M6" s="428"/>
      <c r="N6" s="429" t="str">
        <f>IF(E12="○","●",IF(E12="●","○",IF(E12="","","△")))</f>
        <v>●</v>
      </c>
      <c r="O6" s="420"/>
      <c r="P6" s="421"/>
      <c r="Q6" s="420" t="str">
        <f>IF(E14="○","●",IF(E14="●","○",IF(E14="","","△")))</f>
        <v>●</v>
      </c>
      <c r="R6" s="420"/>
      <c r="S6" s="420"/>
      <c r="T6" s="429" t="str">
        <f>IF(E16="○","●",IF(E16="●","○",IF(E16="","","△")))</f>
        <v>●</v>
      </c>
      <c r="U6" s="420"/>
      <c r="V6" s="420"/>
      <c r="W6" s="413">
        <f>IF(COUNTIF(B6:V6,"")=14,"",COUNTIF(B6:V6,"○"))</f>
        <v>0</v>
      </c>
      <c r="X6" s="413"/>
      <c r="Y6" s="413">
        <f>IF(COUNTIF(B6:V6,"")=14,"",COUNTIF(B6:V6,"●"))</f>
        <v>4</v>
      </c>
      <c r="Z6" s="413"/>
      <c r="AA6" s="413">
        <f>IF(COUNTIF(B6:V6,"")=14,"",COUNTIF(B6:V6,"△"))</f>
        <v>1</v>
      </c>
      <c r="AB6" s="413"/>
      <c r="AC6" s="413">
        <f>IF(COUNTIF(B6:V6,"")=14,"",IF(E7="",0,E7)+IF(H7="",0,H7)+IF(K7="",0,K7)+IF(N7="",0,N7)+IF(Q7="",0,Q7)+IF(T7="",0,T7))</f>
        <v>1</v>
      </c>
      <c r="AD6" s="413"/>
      <c r="AE6" s="413">
        <f>IF(COUNTIF(B6:V6,"")=14,"",IF(G7="",0,G7)+IF(J7="",0,J7)+IF(M7="",0,M7)+IF(P7="",0,P7)+IF(S7="",0,S7)+IF(V7="",0,V7))</f>
        <v>18</v>
      </c>
      <c r="AF6" s="413"/>
      <c r="AG6" s="413">
        <f>IF(COUNTIF(B6:V6,"")=14,"",W6*3+AA6)</f>
        <v>1</v>
      </c>
      <c r="AH6" s="413"/>
      <c r="AI6" s="413">
        <f>IF(COUNTIF(B6:V6,"")=14,"",AC6-AE6)</f>
        <v>-17</v>
      </c>
      <c r="AJ6" s="413"/>
      <c r="AK6" s="415">
        <f>IF(COUNTIF(B6:V6,"")=14,"",RANK(AM6,AM6:AM17,0))</f>
        <v>5</v>
      </c>
      <c r="AL6" s="416"/>
      <c r="AM6" s="410">
        <f>IF(COUNTIF(B6:V6,"")=14,"",IF(AI6="",0,AG6*10000)+AI6*500+AG6*10)</f>
        <v>1510</v>
      </c>
    </row>
    <row r="7" spans="1:39" ht="13.5" customHeight="1">
      <c r="A7" s="445"/>
      <c r="B7" s="444"/>
      <c r="C7" s="444"/>
      <c r="D7" s="444"/>
      <c r="E7" s="423"/>
      <c r="F7" s="423"/>
      <c r="G7" s="437"/>
      <c r="H7" s="72">
        <f>IF(G9="","",G9)</f>
        <v>1</v>
      </c>
      <c r="I7" s="73" t="s">
        <v>51</v>
      </c>
      <c r="J7" s="72">
        <f>IF(E9="","",E9)</f>
        <v>1</v>
      </c>
      <c r="K7" s="74">
        <f>IF(G11="","",G11)</f>
        <v>0</v>
      </c>
      <c r="L7" s="73" t="s">
        <v>51</v>
      </c>
      <c r="M7" s="75">
        <f>IF(E11="","",E11)</f>
        <v>2</v>
      </c>
      <c r="N7" s="72">
        <f>IF(G13="","",G13)</f>
        <v>0</v>
      </c>
      <c r="O7" s="73" t="s">
        <v>51</v>
      </c>
      <c r="P7" s="75">
        <f>IF(E13="","",E13)</f>
        <v>8</v>
      </c>
      <c r="Q7" s="72">
        <f>IF(G15="","",G15)</f>
        <v>0</v>
      </c>
      <c r="R7" s="73" t="s">
        <v>51</v>
      </c>
      <c r="S7" s="75">
        <f>IF(E15="","",E15)</f>
        <v>2</v>
      </c>
      <c r="T7" s="72">
        <f>IF(G17="","",G17)</f>
        <v>0</v>
      </c>
      <c r="U7" s="73" t="s">
        <v>51</v>
      </c>
      <c r="V7" s="72">
        <f>IF(E17="","",E17)</f>
        <v>5</v>
      </c>
      <c r="W7" s="413"/>
      <c r="X7" s="413"/>
      <c r="Y7" s="413"/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3"/>
      <c r="AK7" s="415"/>
      <c r="AL7" s="416"/>
      <c r="AM7" s="410"/>
    </row>
    <row r="8" spans="1:39" ht="13.5" customHeight="1">
      <c r="A8" s="425" t="s">
        <v>239</v>
      </c>
      <c r="B8" s="426"/>
      <c r="C8" s="426"/>
      <c r="D8" s="426"/>
      <c r="E8" s="420" t="str">
        <f>IF(E9&gt;G9,"○",IF(E9&lt;G9,"●",IF(E9="","","△")))</f>
        <v>△</v>
      </c>
      <c r="F8" s="420"/>
      <c r="G8" s="421"/>
      <c r="H8" s="432"/>
      <c r="I8" s="411"/>
      <c r="J8" s="411"/>
      <c r="K8" s="419" t="str">
        <f>IF(H10="○","●",IF(H10="●","○",IF(H10="","","△")))</f>
        <v>●</v>
      </c>
      <c r="L8" s="420"/>
      <c r="M8" s="428"/>
      <c r="N8" s="429" t="str">
        <f>IF(H12="○","●",IF(H12="●","○",IF(H12="","","△")))</f>
        <v>●</v>
      </c>
      <c r="O8" s="420"/>
      <c r="P8" s="421"/>
      <c r="Q8" s="420" t="str">
        <f>IF(H14="○","●",IF(H14="●","○",IF(H14="","","△")))</f>
        <v>●</v>
      </c>
      <c r="R8" s="420"/>
      <c r="S8" s="421"/>
      <c r="T8" s="420" t="str">
        <f>IF(H16="○","●",IF(H16="●","○",IF(H16="","","△")))</f>
        <v>●</v>
      </c>
      <c r="U8" s="420"/>
      <c r="V8" s="420"/>
      <c r="W8" s="413">
        <f>IF(COUNTIF(B8:V8,"")=14,"",COUNTIF(B8:V8,"○"))</f>
        <v>0</v>
      </c>
      <c r="X8" s="413"/>
      <c r="Y8" s="413">
        <f>IF(COUNTIF(B8:V8,"")=14,"",COUNTIF(B8:V8,"●"))</f>
        <v>4</v>
      </c>
      <c r="Z8" s="413"/>
      <c r="AA8" s="413">
        <f>IF(COUNTIF(B8:V8,"")=14,"",COUNTIF(B8:V8,"△"))</f>
        <v>1</v>
      </c>
      <c r="AB8" s="413"/>
      <c r="AC8" s="413">
        <f>IF(COUNTIF(B8:V8,"")=14,"",IF(E9="",0,E9)+IF(H9="",0,H9)+IF(K9="",0,K9)+IF(N9="",0,N9)+IF(Q9="",0,Q9)+IF(T9="",0,T9))</f>
        <v>1</v>
      </c>
      <c r="AD8" s="413"/>
      <c r="AE8" s="413">
        <f>IF(COUNTIF(B8:V8,"")=14,"",IF(G9="",0,G9)+IF(J9="",0,J9)+IF(M9="",0,M9)+IF(P9="",0,P9)+IF(S9="",0,S9)+IF(V9="",0,V9))</f>
        <v>21</v>
      </c>
      <c r="AF8" s="413"/>
      <c r="AG8" s="413">
        <f>IF(COUNTIF(B8:V8,"")=14,"",W8*3+AA8)</f>
        <v>1</v>
      </c>
      <c r="AH8" s="413"/>
      <c r="AI8" s="413">
        <f>IF(COUNTIF(B8:V8,"")=14,"",AC8-AE8)</f>
        <v>-20</v>
      </c>
      <c r="AJ8" s="413"/>
      <c r="AK8" s="415">
        <f>IF(COUNTIF(B8:V8,"")=14,"",RANK(AM8,AM6:AM17,0))</f>
        <v>6</v>
      </c>
      <c r="AL8" s="416"/>
      <c r="AM8" s="410">
        <f>IF(COUNTIF(B8:V8,"")=14,"",IF(AI8="",0,AG8*10000)+AI8*500+AG8*10)</f>
        <v>10</v>
      </c>
    </row>
    <row r="9" spans="1:39" ht="13.5" customHeight="1">
      <c r="A9" s="427"/>
      <c r="B9" s="426"/>
      <c r="C9" s="426"/>
      <c r="D9" s="426"/>
      <c r="E9" s="72">
        <v>1</v>
      </c>
      <c r="F9" s="73" t="s">
        <v>51</v>
      </c>
      <c r="G9" s="75">
        <v>1</v>
      </c>
      <c r="H9" s="433"/>
      <c r="I9" s="423"/>
      <c r="J9" s="423"/>
      <c r="K9" s="74">
        <f>IF(J11="","",J11)</f>
        <v>0</v>
      </c>
      <c r="L9" s="73" t="s">
        <v>51</v>
      </c>
      <c r="M9" s="75">
        <f>IF(H11="","",H11)</f>
        <v>2</v>
      </c>
      <c r="N9" s="72">
        <f>IF(J13="","",J13)</f>
        <v>0</v>
      </c>
      <c r="O9" s="73" t="s">
        <v>51</v>
      </c>
      <c r="P9" s="75">
        <f>IF(H13="","",H13)</f>
        <v>10</v>
      </c>
      <c r="Q9" s="72">
        <f>IF(J15="","",J15)</f>
        <v>0</v>
      </c>
      <c r="R9" s="73" t="s">
        <v>51</v>
      </c>
      <c r="S9" s="75">
        <f>IF(H15="","",H15)</f>
        <v>5</v>
      </c>
      <c r="T9" s="72">
        <f>IF(J17="","",J17)</f>
        <v>0</v>
      </c>
      <c r="U9" s="73" t="s">
        <v>51</v>
      </c>
      <c r="V9" s="72">
        <f>IF(H17="","",H17)</f>
        <v>3</v>
      </c>
      <c r="W9" s="413"/>
      <c r="X9" s="413"/>
      <c r="Y9" s="413"/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3"/>
      <c r="AK9" s="415"/>
      <c r="AL9" s="416"/>
      <c r="AM9" s="410"/>
    </row>
    <row r="10" spans="1:39" ht="13.5" customHeight="1">
      <c r="A10" s="425" t="s">
        <v>240</v>
      </c>
      <c r="B10" s="426"/>
      <c r="C10" s="426"/>
      <c r="D10" s="426"/>
      <c r="E10" s="420" t="str">
        <f>IF(E11&gt;G11,"○",IF(E11&lt;G11,"●",IF(E11="","","△")))</f>
        <v>○</v>
      </c>
      <c r="F10" s="420"/>
      <c r="G10" s="428"/>
      <c r="H10" s="429" t="str">
        <f>IF(H11&gt;J11,"○",IF(H11&lt;J11,"●",IF(H11="","","△")))</f>
        <v>○</v>
      </c>
      <c r="I10" s="420"/>
      <c r="J10" s="420"/>
      <c r="K10" s="434"/>
      <c r="L10" s="411"/>
      <c r="M10" s="435"/>
      <c r="N10" s="429" t="str">
        <f>IF(K12="○","●",IF(K12="●","○",IF(K12="","","△")))</f>
        <v>●</v>
      </c>
      <c r="O10" s="420"/>
      <c r="P10" s="421"/>
      <c r="Q10" s="420" t="str">
        <f>IF(K14="○","●",IF(K14="●","○",IF(K14="","","△")))</f>
        <v>●</v>
      </c>
      <c r="R10" s="420"/>
      <c r="S10" s="421"/>
      <c r="T10" s="420" t="str">
        <f>IF(K16="○","●",IF(K16="●","○",IF(K16="","","△")))</f>
        <v>●</v>
      </c>
      <c r="U10" s="420"/>
      <c r="V10" s="420"/>
      <c r="W10" s="413">
        <f>IF(COUNTIF(B10:V10,"")=14,"",COUNTIF(B10:V10,"○"))</f>
        <v>2</v>
      </c>
      <c r="X10" s="413"/>
      <c r="Y10" s="413">
        <f>IF(COUNTIF(B10:V10,"")=14,"",COUNTIF(B10:V10,"●"))</f>
        <v>3</v>
      </c>
      <c r="Z10" s="413"/>
      <c r="AA10" s="413">
        <f>IF(COUNTIF(B10:V10,"")=14,"",COUNTIF(B10:V10,"△"))</f>
        <v>0</v>
      </c>
      <c r="AB10" s="413"/>
      <c r="AC10" s="413">
        <f>IF(COUNTIF(B10:V10,"")=14,"",IF(E11="",0,E11)+IF(H11="",0,H11)+IF(K11="",0,K11)+IF(N11="",0,N11)+IF(Q11="",0,Q11)+IF(T11="",0,T11))</f>
        <v>4</v>
      </c>
      <c r="AD10" s="413"/>
      <c r="AE10" s="413">
        <f>IF(COUNTIF(B10:V10,"")=14,"",IF(G11="",0,G11)+IF(J11="",0,J11)+IF(M11="",0,M11)+IF(P11="",0,P11)+IF(S11="",0,S11)+IF(V11="",0,V11))</f>
        <v>5</v>
      </c>
      <c r="AF10" s="413"/>
      <c r="AG10" s="413">
        <f>IF(COUNTIF(B10:V10,"")=14,"",W10*3+AA10)</f>
        <v>6</v>
      </c>
      <c r="AH10" s="413"/>
      <c r="AI10" s="413">
        <f>IF(COUNTIF(B10:V10,"")=14,"",AC10-AE10)</f>
        <v>-1</v>
      </c>
      <c r="AJ10" s="413"/>
      <c r="AK10" s="415">
        <f>IF(COUNTIF(B10:V10,"")=14,"",RANK(AM10,AM6:AM17,0))</f>
        <v>4</v>
      </c>
      <c r="AL10" s="416"/>
      <c r="AM10" s="410">
        <f>IF(COUNTIF(B10:V10,"")=14,"",IF(AI10="",0,AG10*10000)+AI10*500+AG10*10)</f>
        <v>59560</v>
      </c>
    </row>
    <row r="11" spans="1:39" ht="13.5" customHeight="1">
      <c r="A11" s="427"/>
      <c r="B11" s="426"/>
      <c r="C11" s="426"/>
      <c r="D11" s="426"/>
      <c r="E11" s="72">
        <v>2</v>
      </c>
      <c r="F11" s="73" t="s">
        <v>51</v>
      </c>
      <c r="G11" s="75">
        <v>0</v>
      </c>
      <c r="H11" s="72">
        <v>2</v>
      </c>
      <c r="I11" s="73" t="s">
        <v>51</v>
      </c>
      <c r="J11" s="72">
        <v>0</v>
      </c>
      <c r="K11" s="436"/>
      <c r="L11" s="423"/>
      <c r="M11" s="437"/>
      <c r="N11" s="72">
        <f>IF(M13="","",M13)</f>
        <v>0</v>
      </c>
      <c r="O11" s="73" t="s">
        <v>51</v>
      </c>
      <c r="P11" s="75">
        <f>IF(K13="","",K13)</f>
        <v>1</v>
      </c>
      <c r="Q11" s="72">
        <f>IF(M15="","",M15)</f>
        <v>0</v>
      </c>
      <c r="R11" s="73" t="s">
        <v>51</v>
      </c>
      <c r="S11" s="75">
        <f>IF(K15="","",K15)</f>
        <v>3</v>
      </c>
      <c r="T11" s="72">
        <f>IF(M17="","",M17)</f>
        <v>0</v>
      </c>
      <c r="U11" s="73" t="s">
        <v>51</v>
      </c>
      <c r="V11" s="72">
        <f>IF(K17="","",K17)</f>
        <v>1</v>
      </c>
      <c r="W11" s="413"/>
      <c r="X11" s="413"/>
      <c r="Y11" s="413"/>
      <c r="Z11" s="413"/>
      <c r="AA11" s="413"/>
      <c r="AB11" s="413"/>
      <c r="AC11" s="413"/>
      <c r="AD11" s="413"/>
      <c r="AE11" s="413"/>
      <c r="AF11" s="413"/>
      <c r="AG11" s="413"/>
      <c r="AH11" s="413"/>
      <c r="AI11" s="413"/>
      <c r="AJ11" s="413"/>
      <c r="AK11" s="415"/>
      <c r="AL11" s="416"/>
      <c r="AM11" s="410"/>
    </row>
    <row r="12" spans="1:39" ht="13.5" customHeight="1">
      <c r="A12" s="425" t="s">
        <v>151</v>
      </c>
      <c r="B12" s="426"/>
      <c r="C12" s="426"/>
      <c r="D12" s="426"/>
      <c r="E12" s="420" t="str">
        <f>IF(E13&gt;G13,"○",IF(E13&lt;G13,"●",IF(E13="","","△")))</f>
        <v>○</v>
      </c>
      <c r="F12" s="420"/>
      <c r="G12" s="428"/>
      <c r="H12" s="429" t="str">
        <f>IF(H13&gt;J13,"○",IF(H13&lt;J13,"●",IF(H13="","","△")))</f>
        <v>○</v>
      </c>
      <c r="I12" s="420"/>
      <c r="J12" s="420"/>
      <c r="K12" s="419" t="str">
        <f>IF(K13&gt;M13,"○",IF(K13&lt;M13,"●",IF(K13="","","△")))</f>
        <v>○</v>
      </c>
      <c r="L12" s="420"/>
      <c r="M12" s="421"/>
      <c r="N12" s="432"/>
      <c r="O12" s="411"/>
      <c r="P12" s="422"/>
      <c r="Q12" s="429" t="str">
        <f>IF(N14="○","●",IF(N14="●","○",IF(N14="","","△")))</f>
        <v>○</v>
      </c>
      <c r="R12" s="420"/>
      <c r="S12" s="421"/>
      <c r="T12" s="420" t="str">
        <f>IF(N16="○","●",IF(N16="●","○",IF(N16="","","△")))</f>
        <v>○</v>
      </c>
      <c r="U12" s="420"/>
      <c r="V12" s="420"/>
      <c r="W12" s="413">
        <f>IF(COUNTIF(B12:V12,"")=14,"",COUNTIF(B12:V12,"○"))</f>
        <v>5</v>
      </c>
      <c r="X12" s="413"/>
      <c r="Y12" s="413">
        <f>IF(COUNTIF(B12:V12,"")=14,"",COUNTIF(B12:V12,"●"))</f>
        <v>0</v>
      </c>
      <c r="Z12" s="413"/>
      <c r="AA12" s="413">
        <f>IF(COUNTIF(B12:V12,"")=14,"",COUNTIF(B12:V12,"△"))</f>
        <v>0</v>
      </c>
      <c r="AB12" s="413"/>
      <c r="AC12" s="413">
        <f>IF(COUNTIF(B12:V12,"")=14,"",IF(E13="",0,E13)+IF(H13="",0,H13)+IF(K13="",0,K13)+IF(N13="",0,N13)+IF(Q13="",0,Q13)+IF(T13="",0,T13))</f>
        <v>27</v>
      </c>
      <c r="AD12" s="413"/>
      <c r="AE12" s="413">
        <f>IF(COUNTIF(B12:V12,"")=14,"",IF(G13="",0,G13)+IF(J13="",0,J13)+IF(M13="",0,M13)+IF(P13="",0,P13)+IF(S13="",0,S13)+IF(V13="",0,V13))</f>
        <v>4</v>
      </c>
      <c r="AF12" s="413"/>
      <c r="AG12" s="413">
        <f>IF(COUNTIF(B12:V12,"")=14,"",W12*3+AA12)</f>
        <v>15</v>
      </c>
      <c r="AH12" s="413"/>
      <c r="AI12" s="413">
        <f>IF(COUNTIF(B12:V12,"")=14,"",AC12-AE12)</f>
        <v>23</v>
      </c>
      <c r="AJ12" s="413"/>
      <c r="AK12" s="415">
        <f>IF(COUNTIF(B12:V12,"")=14,"",RANK(AM12,AM6:AM17,0))</f>
        <v>1</v>
      </c>
      <c r="AL12" s="416"/>
      <c r="AM12" s="410">
        <f>IF(COUNTIF(B12:V12,"")=14,"",IF(AI12="",0,AG12*10000)+AI12*500+AG12*10)</f>
        <v>161650</v>
      </c>
    </row>
    <row r="13" spans="1:39" ht="13.5" customHeight="1">
      <c r="A13" s="427"/>
      <c r="B13" s="426"/>
      <c r="C13" s="426"/>
      <c r="D13" s="426"/>
      <c r="E13" s="72">
        <v>8</v>
      </c>
      <c r="F13" s="73" t="s">
        <v>51</v>
      </c>
      <c r="G13" s="75">
        <v>0</v>
      </c>
      <c r="H13" s="72">
        <v>10</v>
      </c>
      <c r="I13" s="73" t="s">
        <v>51</v>
      </c>
      <c r="J13" s="72">
        <v>0</v>
      </c>
      <c r="K13" s="74">
        <v>1</v>
      </c>
      <c r="L13" s="73" t="s">
        <v>51</v>
      </c>
      <c r="M13" s="75">
        <v>0</v>
      </c>
      <c r="N13" s="433"/>
      <c r="O13" s="423"/>
      <c r="P13" s="424"/>
      <c r="Q13" s="72">
        <f>IF(P15="","",P15)</f>
        <v>2</v>
      </c>
      <c r="R13" s="73" t="s">
        <v>51</v>
      </c>
      <c r="S13" s="72">
        <f>IF(N15="","",N15)</f>
        <v>1</v>
      </c>
      <c r="T13" s="74">
        <f>IF(P17="","",P17)</f>
        <v>6</v>
      </c>
      <c r="U13" s="73" t="s">
        <v>51</v>
      </c>
      <c r="V13" s="72">
        <f>IF(N17="","",N17)</f>
        <v>3</v>
      </c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5"/>
      <c r="AL13" s="416"/>
      <c r="AM13" s="410"/>
    </row>
    <row r="14" spans="1:39" ht="13.5" customHeight="1">
      <c r="A14" s="425" t="s">
        <v>129</v>
      </c>
      <c r="B14" s="426"/>
      <c r="C14" s="426"/>
      <c r="D14" s="426"/>
      <c r="E14" s="420" t="str">
        <f>IF(E15&gt;G15,"○",IF(E15&lt;G15,"●",IF(E15="","","△")))</f>
        <v>○</v>
      </c>
      <c r="F14" s="420"/>
      <c r="G14" s="428"/>
      <c r="H14" s="429" t="str">
        <f>IF(H15&gt;J15,"○",IF(H15&lt;J15,"●",IF(H15="","","△")))</f>
        <v>○</v>
      </c>
      <c r="I14" s="420"/>
      <c r="J14" s="420"/>
      <c r="K14" s="419" t="str">
        <f>IF(K15&gt;M15,"○",IF(K15&lt;M15,"●",IF(K15="","","△")))</f>
        <v>○</v>
      </c>
      <c r="L14" s="420"/>
      <c r="M14" s="421"/>
      <c r="N14" s="419" t="str">
        <f>IF(N15&gt;P15,"○",IF(N15&lt;P15,"●",IF(N15="","","△")))</f>
        <v>●</v>
      </c>
      <c r="O14" s="420"/>
      <c r="P14" s="421"/>
      <c r="Q14" s="411"/>
      <c r="R14" s="411"/>
      <c r="S14" s="422"/>
      <c r="T14" s="420" t="str">
        <f>IF(Q16="○","●",IF(Q16="●","○",IF(Q16="","","△")))</f>
        <v>○</v>
      </c>
      <c r="U14" s="420"/>
      <c r="V14" s="420"/>
      <c r="W14" s="413">
        <f>IF(COUNTIF(B14:V14,"")=14,"",COUNTIF(B14:V14,"○"))</f>
        <v>4</v>
      </c>
      <c r="X14" s="413"/>
      <c r="Y14" s="413">
        <f>IF(COUNTIF(B14:V14,"")=14,"",COUNTIF(B14:V14,"●"))</f>
        <v>1</v>
      </c>
      <c r="Z14" s="413"/>
      <c r="AA14" s="413">
        <f>IF(COUNTIF(B14:V14,"")=14,"",COUNTIF(B14:V14,"△"))</f>
        <v>0</v>
      </c>
      <c r="AB14" s="413"/>
      <c r="AC14" s="413">
        <f>IF(COUNTIF(B14:V14,"")=14,"",IF(E15="",0,E15)+IF(H15="",0,H15)+IF(K15="",0,K15)+IF(N15="",0,N15)+IF(Q15="",0,Q15)+IF(T15="",0,T15))</f>
        <v>12</v>
      </c>
      <c r="AD14" s="413"/>
      <c r="AE14" s="413">
        <f>IF(COUNTIF(B14:V14,"")=14,"",IF(G15="",0,G15)+IF(J15="",0,J15)+IF(M15="",0,M15)+IF(P15="",0,P15)+IF(S15="",0,S15)+IF(V15="",0,V15))</f>
        <v>2</v>
      </c>
      <c r="AF14" s="413"/>
      <c r="AG14" s="413">
        <f>IF(COUNTIF(B14:V14,"")=14,"",W14*3+AA14)</f>
        <v>12</v>
      </c>
      <c r="AH14" s="413"/>
      <c r="AI14" s="413">
        <f>IF(COUNTIF(B14:V14,"")=14,"",AC14-AE14)</f>
        <v>10</v>
      </c>
      <c r="AJ14" s="413"/>
      <c r="AK14" s="415">
        <f>IF(COUNTIF(B14:V14,"")=14,"",RANK(AM14,AM6:AM17,0))</f>
        <v>2</v>
      </c>
      <c r="AL14" s="416"/>
      <c r="AM14" s="410">
        <f>IF(COUNTIF(B14:V14,"")=14,"",IF(AI14="",0,AG14*10000)+AI14*500+AG14*10)</f>
        <v>125120</v>
      </c>
    </row>
    <row r="15" spans="1:39" ht="13.5" customHeight="1">
      <c r="A15" s="427"/>
      <c r="B15" s="426"/>
      <c r="C15" s="426"/>
      <c r="D15" s="426"/>
      <c r="E15" s="72">
        <v>2</v>
      </c>
      <c r="F15" s="73" t="s">
        <v>51</v>
      </c>
      <c r="G15" s="75">
        <v>0</v>
      </c>
      <c r="H15" s="72">
        <v>5</v>
      </c>
      <c r="I15" s="73" t="s">
        <v>51</v>
      </c>
      <c r="J15" s="72">
        <v>0</v>
      </c>
      <c r="K15" s="74">
        <v>3</v>
      </c>
      <c r="L15" s="73" t="s">
        <v>51</v>
      </c>
      <c r="M15" s="75">
        <v>0</v>
      </c>
      <c r="N15" s="72">
        <v>1</v>
      </c>
      <c r="O15" s="73" t="s">
        <v>51</v>
      </c>
      <c r="P15" s="75">
        <v>2</v>
      </c>
      <c r="Q15" s="423"/>
      <c r="R15" s="423"/>
      <c r="S15" s="424"/>
      <c r="T15" s="72">
        <f>IF(S17="","",S17)</f>
        <v>1</v>
      </c>
      <c r="U15" s="73" t="s">
        <v>51</v>
      </c>
      <c r="V15" s="72">
        <f>IF(Q17="","",Q17)</f>
        <v>0</v>
      </c>
      <c r="W15" s="413"/>
      <c r="X15" s="413"/>
      <c r="Y15" s="413"/>
      <c r="Z15" s="413"/>
      <c r="AA15" s="413"/>
      <c r="AB15" s="413"/>
      <c r="AC15" s="413"/>
      <c r="AD15" s="413"/>
      <c r="AE15" s="413"/>
      <c r="AF15" s="413"/>
      <c r="AG15" s="413"/>
      <c r="AH15" s="413"/>
      <c r="AI15" s="413"/>
      <c r="AJ15" s="413"/>
      <c r="AK15" s="415"/>
      <c r="AL15" s="416"/>
      <c r="AM15" s="410"/>
    </row>
    <row r="16" spans="1:39" ht="13.5" customHeight="1">
      <c r="A16" s="425" t="s">
        <v>204</v>
      </c>
      <c r="B16" s="426"/>
      <c r="C16" s="426"/>
      <c r="D16" s="426"/>
      <c r="E16" s="420" t="str">
        <f>IF(E17&gt;G17,"○",IF(E17&lt;G17,"●",IF(E17="","","△")))</f>
        <v>○</v>
      </c>
      <c r="F16" s="420"/>
      <c r="G16" s="428"/>
      <c r="H16" s="429" t="str">
        <f>IF(H17&gt;J17,"○",IF(H17&lt;J17,"●",IF(H17="","","△")))</f>
        <v>○</v>
      </c>
      <c r="I16" s="420"/>
      <c r="J16" s="420"/>
      <c r="K16" s="419" t="str">
        <f>IF(K17&gt;M17,"○",IF(K17&lt;M17,"●",IF(K17="","","△")))</f>
        <v>○</v>
      </c>
      <c r="L16" s="420"/>
      <c r="M16" s="421"/>
      <c r="N16" s="419" t="str">
        <f>IF(N17&gt;P17,"○",IF(N17&lt;P17,"●",IF(N17="","","△")))</f>
        <v>●</v>
      </c>
      <c r="O16" s="420"/>
      <c r="P16" s="421"/>
      <c r="Q16" s="419" t="str">
        <f>IF(Q17&gt;S17,"○",IF(Q17&lt;S17,"●",IF(Q17="","","△")))</f>
        <v>●</v>
      </c>
      <c r="R16" s="420"/>
      <c r="S16" s="421"/>
      <c r="T16" s="411"/>
      <c r="U16" s="411"/>
      <c r="V16" s="411"/>
      <c r="W16" s="413">
        <f>IF(COUNTIF(B16:V16,"")=14,"",COUNTIF(B16:V16,"○"))</f>
        <v>3</v>
      </c>
      <c r="X16" s="413"/>
      <c r="Y16" s="413">
        <f>IF(COUNTIF(B16:V16,"")=14,"",COUNTIF(B16:V16,"●"))</f>
        <v>2</v>
      </c>
      <c r="Z16" s="413"/>
      <c r="AA16" s="413">
        <f>IF(COUNTIF(B16:V16,"")=14,"",COUNTIF(B16:V16,"△"))</f>
        <v>0</v>
      </c>
      <c r="AB16" s="413"/>
      <c r="AC16" s="413">
        <f>IF(COUNTIF(B16:V16,"")=14,"",IF(E17="",0,E17)+IF(H17="",0,H17)+IF(K17="",0,K17)+IF(N17="",0,N17)+IF(Q17="",0,Q17)+IF(T17="",0,T17))</f>
        <v>12</v>
      </c>
      <c r="AD16" s="413"/>
      <c r="AE16" s="413">
        <f>IF(COUNTIF(B16:V16,"")=14,"",IF(G17="",0,G17)+IF(J17="",0,J17)+IF(M17="",0,M17)+IF(P17="",0,P17)+IF(S17="",0,S17)+IF(V17="",0,V17))</f>
        <v>7</v>
      </c>
      <c r="AF16" s="413"/>
      <c r="AG16" s="413">
        <f>IF(COUNTIF(B16:V16,"")=14,"",W16*3+AA16)</f>
        <v>9</v>
      </c>
      <c r="AH16" s="413"/>
      <c r="AI16" s="413">
        <f>IF(COUNTIF(B16:V16,"")=14,"",AC16-AE16)</f>
        <v>5</v>
      </c>
      <c r="AJ16" s="413"/>
      <c r="AK16" s="415">
        <f>IF(COUNTIF(B16:V16,"")=14,"",RANK(AM16,AM6:AM17,0))</f>
        <v>3</v>
      </c>
      <c r="AL16" s="416"/>
      <c r="AM16" s="410">
        <f>IF(COUNTIF(B16:V16,"")=14,"",IF(AI16="",0,AG16*10000)+AI16*500+AG16*10)</f>
        <v>92590</v>
      </c>
    </row>
    <row r="17" spans="1:39" ht="13.5" customHeight="1" thickBot="1">
      <c r="A17" s="430"/>
      <c r="B17" s="431"/>
      <c r="C17" s="431"/>
      <c r="D17" s="431"/>
      <c r="E17" s="76">
        <v>5</v>
      </c>
      <c r="F17" s="77" t="s">
        <v>51</v>
      </c>
      <c r="G17" s="78">
        <v>0</v>
      </c>
      <c r="H17" s="76">
        <v>3</v>
      </c>
      <c r="I17" s="77" t="s">
        <v>51</v>
      </c>
      <c r="J17" s="76">
        <v>0</v>
      </c>
      <c r="K17" s="79">
        <v>1</v>
      </c>
      <c r="L17" s="77" t="s">
        <v>51</v>
      </c>
      <c r="M17" s="78">
        <v>0</v>
      </c>
      <c r="N17" s="76">
        <v>3</v>
      </c>
      <c r="O17" s="77" t="s">
        <v>51</v>
      </c>
      <c r="P17" s="78">
        <v>6</v>
      </c>
      <c r="Q17" s="76">
        <v>0</v>
      </c>
      <c r="R17" s="77" t="s">
        <v>51</v>
      </c>
      <c r="S17" s="78">
        <v>1</v>
      </c>
      <c r="T17" s="412"/>
      <c r="U17" s="412"/>
      <c r="V17" s="412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4"/>
      <c r="AI17" s="414"/>
      <c r="AJ17" s="414"/>
      <c r="AK17" s="417"/>
      <c r="AL17" s="418"/>
      <c r="AM17" s="410"/>
    </row>
    <row r="18" spans="17:26" ht="14.25" thickBot="1"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spans="1:39" ht="13.5" customHeight="1">
      <c r="A19" s="448" t="s">
        <v>205</v>
      </c>
      <c r="B19" s="449"/>
      <c r="C19" s="449"/>
      <c r="D19" s="449"/>
      <c r="E19" s="442" t="str">
        <f>IF($A20="","",$A20)</f>
        <v>ＩＮＡＣ多摩川</v>
      </c>
      <c r="F19" s="442"/>
      <c r="G19" s="443"/>
      <c r="H19" s="441" t="str">
        <f>IF($A22="","",$A22)</f>
        <v>ＬＡＲＧＯ</v>
      </c>
      <c r="I19" s="442"/>
      <c r="J19" s="443"/>
      <c r="K19" s="441" t="str">
        <f>IF($A24="","",$A24)</f>
        <v>ソレイユ</v>
      </c>
      <c r="L19" s="442"/>
      <c r="M19" s="443"/>
      <c r="N19" s="441" t="str">
        <f>IF($A26="","",$A26)</f>
        <v>西多摩ＳＳＳ</v>
      </c>
      <c r="O19" s="442"/>
      <c r="P19" s="442"/>
      <c r="Q19" s="441" t="str">
        <f>IF($A28="","",$A28)</f>
        <v>クレセル</v>
      </c>
      <c r="R19" s="442"/>
      <c r="S19" s="442"/>
      <c r="T19" s="441" t="str">
        <f>IF($A30="","",$A30)</f>
        <v>東京ベイ</v>
      </c>
      <c r="U19" s="442"/>
      <c r="V19" s="442"/>
      <c r="W19" s="438" t="s">
        <v>43</v>
      </c>
      <c r="X19" s="438"/>
      <c r="Y19" s="438" t="s">
        <v>44</v>
      </c>
      <c r="Z19" s="438"/>
      <c r="AA19" s="438" t="s">
        <v>45</v>
      </c>
      <c r="AB19" s="438"/>
      <c r="AC19" s="438" t="s">
        <v>46</v>
      </c>
      <c r="AD19" s="438"/>
      <c r="AE19" s="438" t="s">
        <v>47</v>
      </c>
      <c r="AF19" s="438"/>
      <c r="AG19" s="438" t="s">
        <v>48</v>
      </c>
      <c r="AH19" s="438"/>
      <c r="AI19" s="439" t="s">
        <v>49</v>
      </c>
      <c r="AJ19" s="439"/>
      <c r="AK19" s="438" t="s">
        <v>50</v>
      </c>
      <c r="AL19" s="440"/>
      <c r="AM19" s="47"/>
    </row>
    <row r="20" spans="1:39" ht="13.5" customHeight="1">
      <c r="A20" s="425" t="s">
        <v>153</v>
      </c>
      <c r="B20" s="444"/>
      <c r="C20" s="444"/>
      <c r="D20" s="444"/>
      <c r="E20" s="411"/>
      <c r="F20" s="411"/>
      <c r="G20" s="435"/>
      <c r="H20" s="429" t="str">
        <f>IF(E22="○","●",IF(E22="●","○",IF(E22="","","△")))</f>
        <v>○</v>
      </c>
      <c r="I20" s="420"/>
      <c r="J20" s="420"/>
      <c r="K20" s="419" t="str">
        <f>IF(E24="○","●",IF(E24="●","○",IF(E24="","","△")))</f>
        <v>●</v>
      </c>
      <c r="L20" s="420"/>
      <c r="M20" s="428"/>
      <c r="N20" s="429">
        <f>IF(E26="○","●",IF(E26="●","○",IF(E26="","","△")))</f>
      </c>
      <c r="O20" s="420"/>
      <c r="P20" s="421"/>
      <c r="Q20" s="420" t="str">
        <f>IF(E28="○","●",IF(E28="●","○",IF(E28="","","△")))</f>
        <v>○</v>
      </c>
      <c r="R20" s="420"/>
      <c r="S20" s="420"/>
      <c r="T20" s="429" t="str">
        <f>IF(E30="○","●",IF(E30="●","○",IF(E30="","","△")))</f>
        <v>△</v>
      </c>
      <c r="U20" s="420"/>
      <c r="V20" s="420"/>
      <c r="W20" s="413">
        <f>IF(COUNTIF(B20:V20,"")=14,"",COUNTIF(B20:V20,"○"))</f>
        <v>2</v>
      </c>
      <c r="X20" s="413"/>
      <c r="Y20" s="413">
        <f>IF(COUNTIF(B20:V20,"")=14,"",COUNTIF(B20:V20,"●"))</f>
        <v>1</v>
      </c>
      <c r="Z20" s="413"/>
      <c r="AA20" s="413">
        <f>IF(COUNTIF(B20:V20,"")=14,"",COUNTIF(B20:V20,"△"))</f>
        <v>1</v>
      </c>
      <c r="AB20" s="413"/>
      <c r="AC20" s="413">
        <f>IF(COUNTIF(B20:V20,"")=14,"",IF(E21="",0,E21)+IF(H21="",0,H21)+IF(K21="",0,K21)+IF(N21="",0,N21)+IF(Q21="",0,Q21)+IF(T21="",0,T21))</f>
        <v>9</v>
      </c>
      <c r="AD20" s="413"/>
      <c r="AE20" s="413">
        <f>IF(COUNTIF(B20:V20,"")=14,"",IF(G21="",0,G21)+IF(J21="",0,J21)+IF(M21="",0,M21)+IF(P21="",0,P21)+IF(S21="",0,S21)+IF(V21="",0,V21))</f>
        <v>9</v>
      </c>
      <c r="AF20" s="413"/>
      <c r="AG20" s="413">
        <f>IF(COUNTIF(B20:V20,"")=14,"",W20*3+AA20)</f>
        <v>7</v>
      </c>
      <c r="AH20" s="413"/>
      <c r="AI20" s="413">
        <f>IF(COUNTIF(B20:V20,"")=14,"",AC20-AE20)</f>
        <v>0</v>
      </c>
      <c r="AJ20" s="413"/>
      <c r="AK20" s="415">
        <f>IF(COUNTIF(B20:V20,"")=14,"",RANK(AM20,AM20:AM31,0))</f>
        <v>3</v>
      </c>
      <c r="AL20" s="416"/>
      <c r="AM20" s="410">
        <f>IF(COUNTIF(B20:V20,"")=14,"",IF(AI20="",0,AG20*10000)+AI20*500+AG20*10)</f>
        <v>70070</v>
      </c>
    </row>
    <row r="21" spans="1:39" ht="13.5" customHeight="1">
      <c r="A21" s="445"/>
      <c r="B21" s="444"/>
      <c r="C21" s="444"/>
      <c r="D21" s="444"/>
      <c r="E21" s="423"/>
      <c r="F21" s="423"/>
      <c r="G21" s="437"/>
      <c r="H21" s="72">
        <f>IF(G23="","",G23)</f>
        <v>5</v>
      </c>
      <c r="I21" s="73" t="s">
        <v>51</v>
      </c>
      <c r="J21" s="72">
        <f>IF(E23="","",E23)</f>
        <v>2</v>
      </c>
      <c r="K21" s="74">
        <f>IF(G25="","",G25)</f>
        <v>1</v>
      </c>
      <c r="L21" s="73" t="s">
        <v>51</v>
      </c>
      <c r="M21" s="75">
        <f>IF(E25="","",E25)</f>
        <v>5</v>
      </c>
      <c r="N21" s="72">
        <f>IF(G27="","",G27)</f>
      </c>
      <c r="O21" s="73" t="s">
        <v>51</v>
      </c>
      <c r="P21" s="75">
        <f>IF(E27="","",E27)</f>
      </c>
      <c r="Q21" s="72">
        <f>IF(G29="","",G29)</f>
        <v>2</v>
      </c>
      <c r="R21" s="73" t="s">
        <v>51</v>
      </c>
      <c r="S21" s="75">
        <f>IF(E29="","",E29)</f>
        <v>1</v>
      </c>
      <c r="T21" s="72">
        <f>IF(G31="","",G31)</f>
        <v>1</v>
      </c>
      <c r="U21" s="73" t="s">
        <v>51</v>
      </c>
      <c r="V21" s="72">
        <f>IF(E31="","",E31)</f>
        <v>1</v>
      </c>
      <c r="W21" s="413"/>
      <c r="X21" s="413"/>
      <c r="Y21" s="413"/>
      <c r="Z21" s="413"/>
      <c r="AA21" s="413"/>
      <c r="AB21" s="413"/>
      <c r="AC21" s="413"/>
      <c r="AD21" s="413"/>
      <c r="AE21" s="413"/>
      <c r="AF21" s="413"/>
      <c r="AG21" s="413"/>
      <c r="AH21" s="413"/>
      <c r="AI21" s="413"/>
      <c r="AJ21" s="413"/>
      <c r="AK21" s="415"/>
      <c r="AL21" s="416"/>
      <c r="AM21" s="410"/>
    </row>
    <row r="22" spans="1:39" ht="13.5" customHeight="1">
      <c r="A22" s="425" t="s">
        <v>206</v>
      </c>
      <c r="B22" s="426"/>
      <c r="C22" s="426"/>
      <c r="D22" s="426"/>
      <c r="E22" s="420" t="str">
        <f>IF(E23&gt;G23,"○",IF(E23&lt;G23,"●",IF(E23="","","△")))</f>
        <v>●</v>
      </c>
      <c r="F22" s="420"/>
      <c r="G22" s="421"/>
      <c r="H22" s="432"/>
      <c r="I22" s="411"/>
      <c r="J22" s="411"/>
      <c r="K22" s="419" t="str">
        <f>IF(H24="○","●",IF(H24="●","○",IF(H24="","","△")))</f>
        <v>●</v>
      </c>
      <c r="L22" s="420"/>
      <c r="M22" s="428"/>
      <c r="N22" s="429" t="str">
        <f>IF(H26="○","●",IF(H26="●","○",IF(H26="","","△")))</f>
        <v>●</v>
      </c>
      <c r="O22" s="420"/>
      <c r="P22" s="421"/>
      <c r="Q22" s="420">
        <f>IF(H28="○","●",IF(H28="●","○",IF(H28="","","△")))</f>
      </c>
      <c r="R22" s="420"/>
      <c r="S22" s="421"/>
      <c r="T22" s="420" t="str">
        <f>IF(H30="○","●",IF(H30="●","○",IF(H30="","","△")))</f>
        <v>●</v>
      </c>
      <c r="U22" s="420"/>
      <c r="V22" s="420"/>
      <c r="W22" s="413">
        <f>IF(COUNTIF(B22:V22,"")=14,"",COUNTIF(B22:V22,"○"))</f>
        <v>0</v>
      </c>
      <c r="X22" s="413"/>
      <c r="Y22" s="413">
        <f>IF(COUNTIF(B22:V22,"")=14,"",COUNTIF(B22:V22,"●"))</f>
        <v>4</v>
      </c>
      <c r="Z22" s="413"/>
      <c r="AA22" s="413">
        <f>IF(COUNTIF(B22:V22,"")=14,"",COUNTIF(B22:V22,"△"))</f>
        <v>0</v>
      </c>
      <c r="AB22" s="413"/>
      <c r="AC22" s="413">
        <f>IF(COUNTIF(B22:V22,"")=14,"",IF(E23="",0,E23)+IF(H23="",0,H23)+IF(K23="",0,K23)+IF(N23="",0,N23)+IF(Q23="",0,Q23)+IF(T23="",0,T23))</f>
        <v>6</v>
      </c>
      <c r="AD22" s="413"/>
      <c r="AE22" s="413">
        <f>IF(COUNTIF(B22:V22,"")=14,"",IF(G23="",0,G23)+IF(J23="",0,J23)+IF(M23="",0,M23)+IF(P23="",0,P23)+IF(S23="",0,S23)+IF(V23="",0,V23))</f>
        <v>24</v>
      </c>
      <c r="AF22" s="413"/>
      <c r="AG22" s="413">
        <f>IF(COUNTIF(B22:V22,"")=14,"",W22*3+AA22)</f>
        <v>0</v>
      </c>
      <c r="AH22" s="413"/>
      <c r="AI22" s="413">
        <f>IF(COUNTIF(B22:V22,"")=14,"",AC22-AE22)</f>
        <v>-18</v>
      </c>
      <c r="AJ22" s="413"/>
      <c r="AK22" s="415">
        <f>IF(COUNTIF(B22:V22,"")=14,"",RANK(AM22,AM20:AM31,0))</f>
        <v>6</v>
      </c>
      <c r="AL22" s="416"/>
      <c r="AM22" s="410">
        <f>IF(COUNTIF(B22:V22,"")=14,"",IF(AI22="",0,AG22*10000)+AI22*500+AG22*10)</f>
        <v>-9000</v>
      </c>
    </row>
    <row r="23" spans="1:39" ht="13.5" customHeight="1">
      <c r="A23" s="427"/>
      <c r="B23" s="426"/>
      <c r="C23" s="426"/>
      <c r="D23" s="426"/>
      <c r="E23" s="72">
        <v>2</v>
      </c>
      <c r="F23" s="73" t="s">
        <v>51</v>
      </c>
      <c r="G23" s="75">
        <v>5</v>
      </c>
      <c r="H23" s="433"/>
      <c r="I23" s="423"/>
      <c r="J23" s="423"/>
      <c r="K23" s="74">
        <f>IF(J25="","",J25)</f>
        <v>1</v>
      </c>
      <c r="L23" s="73" t="s">
        <v>51</v>
      </c>
      <c r="M23" s="75">
        <f>IF(H25="","",H25)</f>
        <v>6</v>
      </c>
      <c r="N23" s="72">
        <f>IF(J27="","",J27)</f>
        <v>3</v>
      </c>
      <c r="O23" s="73" t="s">
        <v>51</v>
      </c>
      <c r="P23" s="75">
        <f>IF(H27="","",H27)</f>
        <v>4</v>
      </c>
      <c r="Q23" s="72">
        <f>IF(J29="","",J29)</f>
      </c>
      <c r="R23" s="73" t="s">
        <v>51</v>
      </c>
      <c r="S23" s="75">
        <f>IF(H29="","",H29)</f>
      </c>
      <c r="T23" s="72">
        <f>IF(J31="","",J31)</f>
        <v>0</v>
      </c>
      <c r="U23" s="73" t="s">
        <v>51</v>
      </c>
      <c r="V23" s="72">
        <f>IF(H31="","",H31)</f>
        <v>9</v>
      </c>
      <c r="W23" s="413"/>
      <c r="X23" s="413"/>
      <c r="Y23" s="413"/>
      <c r="Z23" s="413"/>
      <c r="AA23" s="413"/>
      <c r="AB23" s="413"/>
      <c r="AC23" s="413"/>
      <c r="AD23" s="413"/>
      <c r="AE23" s="413"/>
      <c r="AF23" s="413"/>
      <c r="AG23" s="413"/>
      <c r="AH23" s="413"/>
      <c r="AI23" s="413"/>
      <c r="AJ23" s="413"/>
      <c r="AK23" s="415"/>
      <c r="AL23" s="416"/>
      <c r="AM23" s="410"/>
    </row>
    <row r="24" spans="1:39" ht="13.5" customHeight="1">
      <c r="A24" s="425" t="s">
        <v>207</v>
      </c>
      <c r="B24" s="426"/>
      <c r="C24" s="426"/>
      <c r="D24" s="426"/>
      <c r="E24" s="420" t="str">
        <f>IF(E25&gt;G25,"○",IF(E25&lt;G25,"●",IF(E25="","","△")))</f>
        <v>○</v>
      </c>
      <c r="F24" s="420"/>
      <c r="G24" s="428"/>
      <c r="H24" s="429" t="str">
        <f>IF(H25&gt;J25,"○",IF(H25&lt;J25,"●",IF(H25="","","△")))</f>
        <v>○</v>
      </c>
      <c r="I24" s="420"/>
      <c r="J24" s="420"/>
      <c r="K24" s="434"/>
      <c r="L24" s="411"/>
      <c r="M24" s="435"/>
      <c r="N24" s="429" t="str">
        <f>IF(K26="○","●",IF(K26="●","○",IF(K26="","","△")))</f>
        <v>○</v>
      </c>
      <c r="O24" s="420"/>
      <c r="P24" s="421"/>
      <c r="Q24" s="420" t="str">
        <f>IF(K28="○","●",IF(K28="●","○",IF(K28="","","△")))</f>
        <v>○</v>
      </c>
      <c r="R24" s="420"/>
      <c r="S24" s="421"/>
      <c r="T24" s="420">
        <f>IF(K30="○","●",IF(K30="●","○",IF(K30="","","△")))</f>
      </c>
      <c r="U24" s="420"/>
      <c r="V24" s="420"/>
      <c r="W24" s="413">
        <f>IF(COUNTIF(B24:V24,"")=14,"",COUNTIF(B24:V24,"○"))</f>
        <v>4</v>
      </c>
      <c r="X24" s="413"/>
      <c r="Y24" s="413">
        <f>IF(COUNTIF(B24:V24,"")=14,"",COUNTIF(B24:V24,"●"))</f>
        <v>0</v>
      </c>
      <c r="Z24" s="413"/>
      <c r="AA24" s="413">
        <f>IF(COUNTIF(B24:V24,"")=14,"",COUNTIF(B24:V24,"△"))</f>
        <v>0</v>
      </c>
      <c r="AB24" s="413"/>
      <c r="AC24" s="413">
        <f>IF(COUNTIF(B24:V24,"")=14,"",IF(E25="",0,E25)+IF(H25="",0,H25)+IF(K25="",0,K25)+IF(N25="",0,N25)+IF(Q25="",0,Q25)+IF(T25="",0,T25))</f>
        <v>19</v>
      </c>
      <c r="AD24" s="413"/>
      <c r="AE24" s="413">
        <f>IF(COUNTIF(B24:V24,"")=14,"",IF(G25="",0,G25)+IF(J25="",0,J25)+IF(M25="",0,M25)+IF(P25="",0,P25)+IF(S25="",0,S25)+IF(V25="",0,V25))</f>
        <v>5</v>
      </c>
      <c r="AF24" s="413"/>
      <c r="AG24" s="413">
        <f>IF(COUNTIF(B24:V24,"")=14,"",W24*3+AA24)</f>
        <v>12</v>
      </c>
      <c r="AH24" s="413"/>
      <c r="AI24" s="413">
        <f>IF(COUNTIF(B24:V24,"")=14,"",AC24-AE24)</f>
        <v>14</v>
      </c>
      <c r="AJ24" s="413"/>
      <c r="AK24" s="415">
        <f>IF(COUNTIF(B24:V24,"")=14,"",RANK(AM24,AM20:AM31,0))</f>
        <v>1</v>
      </c>
      <c r="AL24" s="416"/>
      <c r="AM24" s="410">
        <f>IF(COUNTIF(B24:V24,"")=14,"",IF(AI24="",0,AG24*10000)+AI24*500+AG24*10)</f>
        <v>127120</v>
      </c>
    </row>
    <row r="25" spans="1:39" ht="13.5" customHeight="1">
      <c r="A25" s="427"/>
      <c r="B25" s="426"/>
      <c r="C25" s="426"/>
      <c r="D25" s="426"/>
      <c r="E25" s="72">
        <v>5</v>
      </c>
      <c r="F25" s="73" t="s">
        <v>51</v>
      </c>
      <c r="G25" s="75">
        <v>1</v>
      </c>
      <c r="H25" s="72">
        <v>6</v>
      </c>
      <c r="I25" s="73" t="s">
        <v>51</v>
      </c>
      <c r="J25" s="72">
        <v>1</v>
      </c>
      <c r="K25" s="436"/>
      <c r="L25" s="423"/>
      <c r="M25" s="437"/>
      <c r="N25" s="72">
        <f>IF(M27="","",M27)</f>
        <v>5</v>
      </c>
      <c r="O25" s="73" t="s">
        <v>51</v>
      </c>
      <c r="P25" s="75">
        <f>IF(K27="","",K27)</f>
        <v>2</v>
      </c>
      <c r="Q25" s="72">
        <f>IF(M29="","",M29)</f>
        <v>3</v>
      </c>
      <c r="R25" s="73" t="s">
        <v>51</v>
      </c>
      <c r="S25" s="75">
        <f>IF(K29="","",K29)</f>
        <v>1</v>
      </c>
      <c r="T25" s="72">
        <f>IF(M31="","",M31)</f>
      </c>
      <c r="U25" s="73" t="s">
        <v>51</v>
      </c>
      <c r="V25" s="72">
        <f>IF(K31="","",K31)</f>
      </c>
      <c r="W25" s="413"/>
      <c r="X25" s="413"/>
      <c r="Y25" s="413"/>
      <c r="Z25" s="413"/>
      <c r="AA25" s="413"/>
      <c r="AB25" s="413"/>
      <c r="AC25" s="413"/>
      <c r="AD25" s="413"/>
      <c r="AE25" s="413"/>
      <c r="AF25" s="413"/>
      <c r="AG25" s="413"/>
      <c r="AH25" s="413"/>
      <c r="AI25" s="413"/>
      <c r="AJ25" s="413"/>
      <c r="AK25" s="415"/>
      <c r="AL25" s="416"/>
      <c r="AM25" s="410"/>
    </row>
    <row r="26" spans="1:39" ht="13.5" customHeight="1">
      <c r="A26" s="425" t="s">
        <v>154</v>
      </c>
      <c r="B26" s="426"/>
      <c r="C26" s="426"/>
      <c r="D26" s="426"/>
      <c r="E26" s="420">
        <f>IF(E27&gt;G27,"○",IF(E27&lt;G27,"●",IF(E27="","","△")))</f>
      </c>
      <c r="F26" s="420"/>
      <c r="G26" s="428"/>
      <c r="H26" s="429" t="str">
        <f>IF(H27&gt;J27,"○",IF(H27&lt;J27,"●",IF(H27="","","△")))</f>
        <v>○</v>
      </c>
      <c r="I26" s="420"/>
      <c r="J26" s="420"/>
      <c r="K26" s="419" t="str">
        <f>IF(K27&gt;M27,"○",IF(K27&lt;M27,"●",IF(K27="","","△")))</f>
        <v>●</v>
      </c>
      <c r="L26" s="420"/>
      <c r="M26" s="421"/>
      <c r="N26" s="432"/>
      <c r="O26" s="411"/>
      <c r="P26" s="422"/>
      <c r="Q26" s="429" t="str">
        <f>IF(N28="○","●",IF(N28="●","○",IF(N28="","","△")))</f>
        <v>●</v>
      </c>
      <c r="R26" s="420"/>
      <c r="S26" s="421"/>
      <c r="T26" s="420" t="str">
        <f>IF(N30="○","●",IF(N30="●","○",IF(N30="","","△")))</f>
        <v>●</v>
      </c>
      <c r="U26" s="420"/>
      <c r="V26" s="420"/>
      <c r="W26" s="413">
        <f>IF(COUNTIF(B26:V26,"")=14,"",COUNTIF(B26:V26,"○"))</f>
        <v>1</v>
      </c>
      <c r="X26" s="413"/>
      <c r="Y26" s="413">
        <f>IF(COUNTIF(B26:V26,"")=14,"",COUNTIF(B26:V26,"●"))</f>
        <v>3</v>
      </c>
      <c r="Z26" s="413"/>
      <c r="AA26" s="413">
        <f>IF(COUNTIF(B26:V26,"")=14,"",COUNTIF(B26:V26,"△"))</f>
        <v>0</v>
      </c>
      <c r="AB26" s="413"/>
      <c r="AC26" s="413">
        <f>IF(COUNTIF(B26:V26,"")=14,"",IF(E27="",0,E27)+IF(H27="",0,H27)+IF(K27="",0,K27)+IF(N27="",0,N27)+IF(Q27="",0,Q27)+IF(T27="",0,T27))</f>
        <v>6</v>
      </c>
      <c r="AD26" s="413"/>
      <c r="AE26" s="413">
        <f>IF(COUNTIF(B26:V26,"")=14,"",IF(G27="",0,G27)+IF(J27="",0,J27)+IF(M27="",0,M27)+IF(P27="",0,P27)+IF(S27="",0,S27)+IF(V27="",0,V27))</f>
        <v>20</v>
      </c>
      <c r="AF26" s="413"/>
      <c r="AG26" s="413">
        <f>IF(COUNTIF(B26:V26,"")=14,"",W26*3+AA26)</f>
        <v>3</v>
      </c>
      <c r="AH26" s="413"/>
      <c r="AI26" s="413">
        <f>IF(COUNTIF(B26:V26,"")=14,"",AC26-AE26)</f>
        <v>-14</v>
      </c>
      <c r="AJ26" s="413"/>
      <c r="AK26" s="415">
        <f>IF(COUNTIF(B26:V26,"")=14,"",RANK(AM26,AM20:AM31,0))</f>
        <v>5</v>
      </c>
      <c r="AL26" s="416"/>
      <c r="AM26" s="410">
        <f>IF(COUNTIF(B26:V26,"")=14,"",IF(AI26="",0,AG26*10000)+AI26*500+AG26*10)</f>
        <v>23030</v>
      </c>
    </row>
    <row r="27" spans="1:39" ht="13.5" customHeight="1">
      <c r="A27" s="427"/>
      <c r="B27" s="426"/>
      <c r="C27" s="426"/>
      <c r="D27" s="426"/>
      <c r="E27" s="72"/>
      <c r="F27" s="73" t="s">
        <v>51</v>
      </c>
      <c r="G27" s="75"/>
      <c r="H27" s="72">
        <v>4</v>
      </c>
      <c r="I27" s="73" t="s">
        <v>51</v>
      </c>
      <c r="J27" s="72">
        <v>3</v>
      </c>
      <c r="K27" s="74">
        <v>2</v>
      </c>
      <c r="L27" s="73" t="s">
        <v>51</v>
      </c>
      <c r="M27" s="75">
        <v>5</v>
      </c>
      <c r="N27" s="433"/>
      <c r="O27" s="423"/>
      <c r="P27" s="424"/>
      <c r="Q27" s="72">
        <f>IF(P29="","",P29)</f>
        <v>0</v>
      </c>
      <c r="R27" s="73" t="s">
        <v>51</v>
      </c>
      <c r="S27" s="72">
        <f>IF(N29="","",N29)</f>
        <v>5</v>
      </c>
      <c r="T27" s="74">
        <f>IF(P31="","",P31)</f>
        <v>0</v>
      </c>
      <c r="U27" s="73" t="s">
        <v>51</v>
      </c>
      <c r="V27" s="72">
        <f>IF(N31="","",N31)</f>
        <v>7</v>
      </c>
      <c r="W27" s="413"/>
      <c r="X27" s="413"/>
      <c r="Y27" s="413"/>
      <c r="Z27" s="413"/>
      <c r="AA27" s="413"/>
      <c r="AB27" s="413"/>
      <c r="AC27" s="413"/>
      <c r="AD27" s="413"/>
      <c r="AE27" s="413"/>
      <c r="AF27" s="413"/>
      <c r="AG27" s="413"/>
      <c r="AH27" s="413"/>
      <c r="AI27" s="413"/>
      <c r="AJ27" s="413"/>
      <c r="AK27" s="415"/>
      <c r="AL27" s="416"/>
      <c r="AM27" s="410"/>
    </row>
    <row r="28" spans="1:39" ht="13.5" customHeight="1">
      <c r="A28" s="425" t="s">
        <v>208</v>
      </c>
      <c r="B28" s="426"/>
      <c r="C28" s="426"/>
      <c r="D28" s="426"/>
      <c r="E28" s="420" t="str">
        <f>IF(E29&gt;G29,"○",IF(E29&lt;G29,"●",IF(E29="","","△")))</f>
        <v>●</v>
      </c>
      <c r="F28" s="420"/>
      <c r="G28" s="428"/>
      <c r="H28" s="429">
        <f>IF(H29&gt;J29,"○",IF(H29&lt;J29,"●",IF(H29="","","△")))</f>
      </c>
      <c r="I28" s="420"/>
      <c r="J28" s="420"/>
      <c r="K28" s="419" t="str">
        <f>IF(K29&gt;M29,"○",IF(K29&lt;M29,"●",IF(K29="","","△")))</f>
        <v>●</v>
      </c>
      <c r="L28" s="420"/>
      <c r="M28" s="421"/>
      <c r="N28" s="419" t="str">
        <f>IF(N29&gt;P29,"○",IF(N29&lt;P29,"●",IF(N29="","","△")))</f>
        <v>○</v>
      </c>
      <c r="O28" s="420"/>
      <c r="P28" s="421"/>
      <c r="Q28" s="411"/>
      <c r="R28" s="411"/>
      <c r="S28" s="422"/>
      <c r="T28" s="420" t="str">
        <f>IF(Q30="○","●",IF(Q30="●","○",IF(Q30="","","△")))</f>
        <v>●</v>
      </c>
      <c r="U28" s="420"/>
      <c r="V28" s="420"/>
      <c r="W28" s="413">
        <f>IF(COUNTIF(B28:V28,"")=14,"",COUNTIF(B28:V28,"○"))</f>
        <v>1</v>
      </c>
      <c r="X28" s="413"/>
      <c r="Y28" s="413">
        <f>IF(COUNTIF(B28:V28,"")=14,"",COUNTIF(B28:V28,"●"))</f>
        <v>3</v>
      </c>
      <c r="Z28" s="413"/>
      <c r="AA28" s="413">
        <f>IF(COUNTIF(B28:V28,"")=14,"",COUNTIF(B28:V28,"△"))</f>
        <v>0</v>
      </c>
      <c r="AB28" s="413"/>
      <c r="AC28" s="413">
        <f>IF(COUNTIF(B28:V28,"")=14,"",IF(E29="",0,E29)+IF(H29="",0,H29)+IF(K29="",0,K29)+IF(N29="",0,N29)+IF(Q29="",0,Q29)+IF(T29="",0,T29))</f>
        <v>7</v>
      </c>
      <c r="AD28" s="413"/>
      <c r="AE28" s="413">
        <f>IF(COUNTIF(B28:V28,"")=14,"",IF(G29="",0,G29)+IF(J29="",0,J29)+IF(M29="",0,M29)+IF(P29="",0,P29)+IF(S29="",0,S29)+IF(V29="",0,V29))</f>
        <v>7</v>
      </c>
      <c r="AF28" s="413"/>
      <c r="AG28" s="413">
        <f>IF(COUNTIF(B28:V28,"")=14,"",W28*3+AA28)</f>
        <v>3</v>
      </c>
      <c r="AH28" s="413"/>
      <c r="AI28" s="413">
        <f>IF(COUNTIF(B28:V28,"")=14,"",AC28-AE28)</f>
        <v>0</v>
      </c>
      <c r="AJ28" s="413"/>
      <c r="AK28" s="415">
        <f>IF(COUNTIF(B28:V28,"")=14,"",RANK(AM28,AM20:AM31,0))</f>
        <v>4</v>
      </c>
      <c r="AL28" s="416"/>
      <c r="AM28" s="410">
        <f>IF(COUNTIF(B28:V28,"")=14,"",IF(AI28="",0,AG28*10000)+AI28*500+AG28*10)</f>
        <v>30030</v>
      </c>
    </row>
    <row r="29" spans="1:39" ht="13.5" customHeight="1">
      <c r="A29" s="427"/>
      <c r="B29" s="426"/>
      <c r="C29" s="426"/>
      <c r="D29" s="426"/>
      <c r="E29" s="72">
        <v>1</v>
      </c>
      <c r="F29" s="73" t="s">
        <v>51</v>
      </c>
      <c r="G29" s="75">
        <v>2</v>
      </c>
      <c r="H29" s="72"/>
      <c r="I29" s="73" t="s">
        <v>51</v>
      </c>
      <c r="J29" s="72"/>
      <c r="K29" s="74">
        <v>1</v>
      </c>
      <c r="L29" s="73" t="s">
        <v>51</v>
      </c>
      <c r="M29" s="75">
        <v>3</v>
      </c>
      <c r="N29" s="72">
        <v>5</v>
      </c>
      <c r="O29" s="73" t="s">
        <v>51</v>
      </c>
      <c r="P29" s="75">
        <v>0</v>
      </c>
      <c r="Q29" s="423"/>
      <c r="R29" s="423"/>
      <c r="S29" s="424"/>
      <c r="T29" s="72">
        <f>IF(S31="","",S31)</f>
        <v>0</v>
      </c>
      <c r="U29" s="73" t="s">
        <v>51</v>
      </c>
      <c r="V29" s="72">
        <f>IF(Q31="","",Q31)</f>
        <v>2</v>
      </c>
      <c r="W29" s="413"/>
      <c r="X29" s="413"/>
      <c r="Y29" s="413"/>
      <c r="Z29" s="413"/>
      <c r="AA29" s="413"/>
      <c r="AB29" s="413"/>
      <c r="AC29" s="413"/>
      <c r="AD29" s="413"/>
      <c r="AE29" s="413"/>
      <c r="AF29" s="413"/>
      <c r="AG29" s="413"/>
      <c r="AH29" s="413"/>
      <c r="AI29" s="413"/>
      <c r="AJ29" s="413"/>
      <c r="AK29" s="415"/>
      <c r="AL29" s="416"/>
      <c r="AM29" s="410"/>
    </row>
    <row r="30" spans="1:39" ht="13.5" customHeight="1">
      <c r="A30" s="425" t="s">
        <v>155</v>
      </c>
      <c r="B30" s="426"/>
      <c r="C30" s="426"/>
      <c r="D30" s="426"/>
      <c r="E30" s="420" t="str">
        <f>IF(E31&gt;G31,"○",IF(E31&lt;G31,"●",IF(E31="","","△")))</f>
        <v>△</v>
      </c>
      <c r="F30" s="420"/>
      <c r="G30" s="428"/>
      <c r="H30" s="429" t="str">
        <f>IF(H31&gt;J31,"○",IF(H31&lt;J31,"●",IF(H31="","","△")))</f>
        <v>○</v>
      </c>
      <c r="I30" s="420"/>
      <c r="J30" s="420"/>
      <c r="K30" s="419">
        <f>IF(K31&gt;M31,"○",IF(K31&lt;M31,"●",IF(K31="","","△")))</f>
      </c>
      <c r="L30" s="420"/>
      <c r="M30" s="421"/>
      <c r="N30" s="419" t="str">
        <f>IF(N31&gt;P31,"○",IF(N31&lt;P31,"●",IF(N31="","","△")))</f>
        <v>○</v>
      </c>
      <c r="O30" s="420"/>
      <c r="P30" s="421"/>
      <c r="Q30" s="419" t="str">
        <f>IF(Q31&gt;S31,"○",IF(Q31&lt;S31,"●",IF(Q31="","","△")))</f>
        <v>○</v>
      </c>
      <c r="R30" s="420"/>
      <c r="S30" s="421"/>
      <c r="T30" s="411"/>
      <c r="U30" s="411"/>
      <c r="V30" s="411"/>
      <c r="W30" s="413">
        <f>IF(COUNTIF(B30:V30,"")=14,"",COUNTIF(B30:V30,"○"))</f>
        <v>3</v>
      </c>
      <c r="X30" s="413"/>
      <c r="Y30" s="413">
        <f>IF(COUNTIF(B30:V30,"")=14,"",COUNTIF(B30:V30,"●"))</f>
        <v>0</v>
      </c>
      <c r="Z30" s="413"/>
      <c r="AA30" s="413">
        <f>IF(COUNTIF(B30:V30,"")=14,"",COUNTIF(B30:V30,"△"))</f>
        <v>1</v>
      </c>
      <c r="AB30" s="413"/>
      <c r="AC30" s="413">
        <f>IF(COUNTIF(B30:V30,"")=14,"",IF(E31="",0,E31)+IF(H31="",0,H31)+IF(K31="",0,K31)+IF(N31="",0,N31)+IF(Q31="",0,Q31)+IF(T31="",0,T31))</f>
        <v>19</v>
      </c>
      <c r="AD30" s="413"/>
      <c r="AE30" s="413">
        <f>IF(COUNTIF(B30:V30,"")=14,"",IF(G31="",0,G31)+IF(J31="",0,J31)+IF(M31="",0,M31)+IF(P31="",0,P31)+IF(S31="",0,S31)+IF(V31="",0,V31))</f>
        <v>1</v>
      </c>
      <c r="AF30" s="413"/>
      <c r="AG30" s="413">
        <f>IF(COUNTIF(B30:V30,"")=14,"",W30*3+AA30)</f>
        <v>10</v>
      </c>
      <c r="AH30" s="413"/>
      <c r="AI30" s="413">
        <f>IF(COUNTIF(B30:V30,"")=14,"",AC30-AE30)</f>
        <v>18</v>
      </c>
      <c r="AJ30" s="413"/>
      <c r="AK30" s="415">
        <f>IF(COUNTIF(B30:V30,"")=14,"",RANK(AM30,AM20:AM31,0))</f>
        <v>2</v>
      </c>
      <c r="AL30" s="416"/>
      <c r="AM30" s="410">
        <f>IF(COUNTIF(B30:V30,"")=14,"",IF(AI30="",0,AG30*10000)+AI30*500+AG30*10)</f>
        <v>109100</v>
      </c>
    </row>
    <row r="31" spans="1:39" ht="13.5" customHeight="1" thickBot="1">
      <c r="A31" s="430"/>
      <c r="B31" s="431"/>
      <c r="C31" s="431"/>
      <c r="D31" s="431"/>
      <c r="E31" s="76">
        <v>1</v>
      </c>
      <c r="F31" s="77" t="s">
        <v>51</v>
      </c>
      <c r="G31" s="78">
        <v>1</v>
      </c>
      <c r="H31" s="76">
        <v>9</v>
      </c>
      <c r="I31" s="77" t="s">
        <v>51</v>
      </c>
      <c r="J31" s="76">
        <v>0</v>
      </c>
      <c r="K31" s="79"/>
      <c r="L31" s="77" t="s">
        <v>51</v>
      </c>
      <c r="M31" s="78"/>
      <c r="N31" s="76">
        <v>7</v>
      </c>
      <c r="O31" s="77" t="s">
        <v>51</v>
      </c>
      <c r="P31" s="78">
        <v>0</v>
      </c>
      <c r="Q31" s="76">
        <v>2</v>
      </c>
      <c r="R31" s="77" t="s">
        <v>51</v>
      </c>
      <c r="S31" s="78">
        <v>0</v>
      </c>
      <c r="T31" s="412"/>
      <c r="U31" s="412"/>
      <c r="V31" s="412"/>
      <c r="W31" s="414"/>
      <c r="X31" s="414"/>
      <c r="Y31" s="414"/>
      <c r="Z31" s="414"/>
      <c r="AA31" s="414"/>
      <c r="AB31" s="414"/>
      <c r="AC31" s="414"/>
      <c r="AD31" s="414"/>
      <c r="AE31" s="414"/>
      <c r="AF31" s="414"/>
      <c r="AG31" s="414"/>
      <c r="AH31" s="414"/>
      <c r="AI31" s="414"/>
      <c r="AJ31" s="414"/>
      <c r="AK31" s="417"/>
      <c r="AL31" s="418"/>
      <c r="AM31" s="410"/>
    </row>
    <row r="32" ht="14.25" thickBot="1"/>
    <row r="33" spans="1:39" ht="13.5" customHeight="1">
      <c r="A33" s="446" t="s">
        <v>130</v>
      </c>
      <c r="B33" s="447"/>
      <c r="C33" s="447"/>
      <c r="D33" s="447"/>
      <c r="E33" s="442" t="str">
        <f>IF($A34="","",$A34)</f>
        <v>Ｎ．Ｏ．Ｂ</v>
      </c>
      <c r="F33" s="442"/>
      <c r="G33" s="443"/>
      <c r="H33" s="441" t="str">
        <f>IF($A36="","",$A36)</f>
        <v>両国ＦＣ</v>
      </c>
      <c r="I33" s="442"/>
      <c r="J33" s="443"/>
      <c r="K33" s="441" t="str">
        <f>IF($A38="","",$A38)</f>
        <v>本南ＦＣ</v>
      </c>
      <c r="L33" s="442"/>
      <c r="M33" s="443"/>
      <c r="N33" s="441" t="str">
        <f>IF($A40="","",$A40)</f>
        <v>帝京ＦＣ</v>
      </c>
      <c r="O33" s="442"/>
      <c r="P33" s="442"/>
      <c r="Q33" s="441" t="str">
        <f>IF($A42="","",$A42)</f>
        <v>青梅ＦＣ</v>
      </c>
      <c r="R33" s="442"/>
      <c r="S33" s="442"/>
      <c r="T33" s="441" t="str">
        <f>IF($A44="","",$A44)</f>
        <v>スポルティング品川</v>
      </c>
      <c r="U33" s="442"/>
      <c r="V33" s="442"/>
      <c r="W33" s="438" t="s">
        <v>43</v>
      </c>
      <c r="X33" s="438"/>
      <c r="Y33" s="438" t="s">
        <v>44</v>
      </c>
      <c r="Z33" s="438"/>
      <c r="AA33" s="438" t="s">
        <v>45</v>
      </c>
      <c r="AB33" s="438"/>
      <c r="AC33" s="438" t="s">
        <v>46</v>
      </c>
      <c r="AD33" s="438"/>
      <c r="AE33" s="438" t="s">
        <v>47</v>
      </c>
      <c r="AF33" s="438"/>
      <c r="AG33" s="438" t="s">
        <v>48</v>
      </c>
      <c r="AH33" s="438"/>
      <c r="AI33" s="439" t="s">
        <v>49</v>
      </c>
      <c r="AJ33" s="439"/>
      <c r="AK33" s="438" t="s">
        <v>50</v>
      </c>
      <c r="AL33" s="440"/>
      <c r="AM33" s="47"/>
    </row>
    <row r="34" spans="1:39" ht="13.5" customHeight="1">
      <c r="A34" s="425" t="s">
        <v>200</v>
      </c>
      <c r="B34" s="444"/>
      <c r="C34" s="444"/>
      <c r="D34" s="444"/>
      <c r="E34" s="411"/>
      <c r="F34" s="411"/>
      <c r="G34" s="435"/>
      <c r="H34" s="429" t="str">
        <f>IF(E36="○","●",IF(E36="●","○",IF(E36="","","△")))</f>
        <v>●</v>
      </c>
      <c r="I34" s="420"/>
      <c r="J34" s="420"/>
      <c r="K34" s="419" t="str">
        <f>IF(E38="○","●",IF(E38="●","○",IF(E38="","","△")))</f>
        <v>○</v>
      </c>
      <c r="L34" s="420"/>
      <c r="M34" s="428"/>
      <c r="N34" s="429" t="str">
        <f>IF(E40="○","●",IF(E40="●","○",IF(E40="","","△")))</f>
        <v>●</v>
      </c>
      <c r="O34" s="420"/>
      <c r="P34" s="421"/>
      <c r="Q34" s="420" t="str">
        <f>IF(E42="○","●",IF(E42="●","○",IF(E42="","","△")))</f>
        <v>●</v>
      </c>
      <c r="R34" s="420"/>
      <c r="S34" s="420"/>
      <c r="T34" s="429" t="str">
        <f>IF(E44="○","●",IF(E44="●","○",IF(E44="","","△")))</f>
        <v>●</v>
      </c>
      <c r="U34" s="420"/>
      <c r="V34" s="420"/>
      <c r="W34" s="413">
        <f>IF(COUNTIF(B34:V34,"")=14,"",COUNTIF(B34:V34,"○"))</f>
        <v>1</v>
      </c>
      <c r="X34" s="413"/>
      <c r="Y34" s="413">
        <f>IF(COUNTIF(B34:V34,"")=14,"",COUNTIF(B34:V34,"●"))</f>
        <v>4</v>
      </c>
      <c r="Z34" s="413"/>
      <c r="AA34" s="413">
        <f>IF(COUNTIF(B34:V34,"")=14,"",COUNTIF(B34:V34,"△"))</f>
        <v>0</v>
      </c>
      <c r="AB34" s="413"/>
      <c r="AC34" s="413">
        <f>IF(COUNTIF(B34:V34,"")=14,"",IF(E35="",0,E35)+IF(H35="",0,H35)+IF(K35="",0,K35)+IF(N35="",0,N35)+IF(Q35="",0,Q35)+IF(T35="",0,T35))</f>
        <v>4</v>
      </c>
      <c r="AD34" s="413"/>
      <c r="AE34" s="413">
        <f>IF(COUNTIF(B34:V34,"")=14,"",IF(G35="",0,G35)+IF(J35="",0,J35)+IF(M35="",0,M35)+IF(P35="",0,P35)+IF(S35="",0,S35)+IF(V35="",0,V35))</f>
        <v>33</v>
      </c>
      <c r="AF34" s="413"/>
      <c r="AG34" s="413">
        <f>IF(COUNTIF(B34:V34,"")=14,"",W34*3+AA34)</f>
        <v>3</v>
      </c>
      <c r="AH34" s="413"/>
      <c r="AI34" s="413">
        <f>IF(COUNTIF(B34:V34,"")=14,"",AC34-AE34)</f>
        <v>-29</v>
      </c>
      <c r="AJ34" s="413"/>
      <c r="AK34" s="415">
        <f>IF(COUNTIF(B34:V34,"")=14,"",RANK(AM34,AM34:AM45,0))</f>
        <v>5</v>
      </c>
      <c r="AL34" s="416"/>
      <c r="AM34" s="410">
        <f>IF(COUNTIF(B34:V34,"")=14,"",IF(AI34="",0,AG34*10000)+AI34*500+AG34*10)</f>
        <v>15530</v>
      </c>
    </row>
    <row r="35" spans="1:39" ht="13.5" customHeight="1">
      <c r="A35" s="445"/>
      <c r="B35" s="444"/>
      <c r="C35" s="444"/>
      <c r="D35" s="444"/>
      <c r="E35" s="423"/>
      <c r="F35" s="423"/>
      <c r="G35" s="437"/>
      <c r="H35" s="72">
        <f>IF(G37="","",G37)</f>
        <v>0</v>
      </c>
      <c r="I35" s="73" t="s">
        <v>51</v>
      </c>
      <c r="J35" s="72">
        <f>IF(E37="","",E37)</f>
        <v>7</v>
      </c>
      <c r="K35" s="74">
        <f>IF(G39="","",G39)</f>
        <v>3</v>
      </c>
      <c r="L35" s="73" t="s">
        <v>51</v>
      </c>
      <c r="M35" s="75">
        <f>IF(E39="","",E39)</f>
        <v>2</v>
      </c>
      <c r="N35" s="72">
        <f>IF(G41="","",G41)</f>
        <v>0</v>
      </c>
      <c r="O35" s="73" t="s">
        <v>51</v>
      </c>
      <c r="P35" s="75">
        <f>IF(E41="","",E41)</f>
        <v>10</v>
      </c>
      <c r="Q35" s="72">
        <f>IF(G43="","",G43)</f>
        <v>1</v>
      </c>
      <c r="R35" s="73" t="s">
        <v>51</v>
      </c>
      <c r="S35" s="75">
        <f>IF(E43="","",E43)</f>
        <v>4</v>
      </c>
      <c r="T35" s="72">
        <f>IF(G45="","",G45)</f>
        <v>0</v>
      </c>
      <c r="U35" s="73" t="s">
        <v>51</v>
      </c>
      <c r="V35" s="72">
        <f>IF(E45="","",E45)</f>
        <v>10</v>
      </c>
      <c r="W35" s="413"/>
      <c r="X35" s="413"/>
      <c r="Y35" s="413"/>
      <c r="Z35" s="413"/>
      <c r="AA35" s="413"/>
      <c r="AB35" s="413"/>
      <c r="AC35" s="413"/>
      <c r="AD35" s="413"/>
      <c r="AE35" s="413"/>
      <c r="AF35" s="413"/>
      <c r="AG35" s="413"/>
      <c r="AH35" s="413"/>
      <c r="AI35" s="413"/>
      <c r="AJ35" s="413"/>
      <c r="AK35" s="415"/>
      <c r="AL35" s="416"/>
      <c r="AM35" s="410"/>
    </row>
    <row r="36" spans="1:39" ht="13.5" customHeight="1">
      <c r="A36" s="425" t="s">
        <v>156</v>
      </c>
      <c r="B36" s="426"/>
      <c r="C36" s="426"/>
      <c r="D36" s="426"/>
      <c r="E36" s="420" t="str">
        <f>IF(E37&gt;G37,"○",IF(E37&lt;G37,"●",IF(E37="","","△")))</f>
        <v>○</v>
      </c>
      <c r="F36" s="420"/>
      <c r="G36" s="421"/>
      <c r="H36" s="432"/>
      <c r="I36" s="411"/>
      <c r="J36" s="411"/>
      <c r="K36" s="419" t="str">
        <f>IF(H38="○","●",IF(H38="●","○",IF(H38="","","△")))</f>
        <v>○</v>
      </c>
      <c r="L36" s="420"/>
      <c r="M36" s="428"/>
      <c r="N36" s="429" t="str">
        <f>IF(H40="○","●",IF(H40="●","○",IF(H40="","","△")))</f>
        <v>●</v>
      </c>
      <c r="O36" s="420"/>
      <c r="P36" s="421"/>
      <c r="Q36" s="420" t="str">
        <f>IF(H42="○","●",IF(H42="●","○",IF(H42="","","△")))</f>
        <v>○</v>
      </c>
      <c r="R36" s="420"/>
      <c r="S36" s="421"/>
      <c r="T36" s="420" t="str">
        <f>IF(H44="○","●",IF(H44="●","○",IF(H44="","","△")))</f>
        <v>●</v>
      </c>
      <c r="U36" s="420"/>
      <c r="V36" s="420"/>
      <c r="W36" s="413">
        <f>IF(COUNTIF(B36:V36,"")=14,"",COUNTIF(B36:V36,"○"))</f>
        <v>3</v>
      </c>
      <c r="X36" s="413"/>
      <c r="Y36" s="413">
        <f>IF(COUNTIF(B36:V36,"")=14,"",COUNTIF(B36:V36,"●"))</f>
        <v>2</v>
      </c>
      <c r="Z36" s="413"/>
      <c r="AA36" s="413">
        <f>IF(COUNTIF(B36:V36,"")=14,"",COUNTIF(B36:V36,"△"))</f>
        <v>0</v>
      </c>
      <c r="AB36" s="413"/>
      <c r="AC36" s="413">
        <f>IF(COUNTIF(B36:V36,"")=14,"",IF(E37="",0,E37)+IF(H37="",0,H37)+IF(K37="",0,K37)+IF(N37="",0,N37)+IF(Q37="",0,Q37)+IF(T37="",0,T37))</f>
        <v>10</v>
      </c>
      <c r="AD36" s="413"/>
      <c r="AE36" s="413">
        <f>IF(COUNTIF(B36:V36,"")=14,"",IF(G37="",0,G37)+IF(J37="",0,J37)+IF(M37="",0,M37)+IF(P37="",0,P37)+IF(S37="",0,S37)+IF(V37="",0,V37))</f>
        <v>3</v>
      </c>
      <c r="AF36" s="413"/>
      <c r="AG36" s="413">
        <f>IF(COUNTIF(B36:V36,"")=14,"",W36*3+AA36)</f>
        <v>9</v>
      </c>
      <c r="AH36" s="413"/>
      <c r="AI36" s="413">
        <f>IF(COUNTIF(B36:V36,"")=14,"",AC36-AE36)</f>
        <v>7</v>
      </c>
      <c r="AJ36" s="413"/>
      <c r="AK36" s="415">
        <f>IF(COUNTIF(B36:V36,"")=14,"",RANK(AM36,AM34:AM45,0))</f>
        <v>3</v>
      </c>
      <c r="AL36" s="416"/>
      <c r="AM36" s="410">
        <f>IF(COUNTIF(B36:V36,"")=14,"",IF(AI36="",0,AG36*10000)+AI36*500+AG36*10)</f>
        <v>93590</v>
      </c>
    </row>
    <row r="37" spans="1:39" ht="13.5" customHeight="1">
      <c r="A37" s="427"/>
      <c r="B37" s="426"/>
      <c r="C37" s="426"/>
      <c r="D37" s="426"/>
      <c r="E37" s="72">
        <v>7</v>
      </c>
      <c r="F37" s="73" t="s">
        <v>51</v>
      </c>
      <c r="G37" s="75">
        <v>0</v>
      </c>
      <c r="H37" s="433"/>
      <c r="I37" s="423"/>
      <c r="J37" s="423"/>
      <c r="K37" s="74">
        <f>IF(J39="","",J39)</f>
        <v>2</v>
      </c>
      <c r="L37" s="73" t="s">
        <v>51</v>
      </c>
      <c r="M37" s="75">
        <f>IF(H39="","",H39)</f>
        <v>0</v>
      </c>
      <c r="N37" s="72">
        <f>IF(J41="","",J41)</f>
        <v>0</v>
      </c>
      <c r="O37" s="73" t="s">
        <v>51</v>
      </c>
      <c r="P37" s="75">
        <f>IF(H41="","",H41)</f>
        <v>2</v>
      </c>
      <c r="Q37" s="72">
        <f>IF(J43="","",J43)</f>
        <v>1</v>
      </c>
      <c r="R37" s="73" t="s">
        <v>51</v>
      </c>
      <c r="S37" s="75">
        <f>IF(H43="","",H43)</f>
        <v>0</v>
      </c>
      <c r="T37" s="72">
        <f>IF(J45="","",J45)</f>
        <v>0</v>
      </c>
      <c r="U37" s="73" t="s">
        <v>51</v>
      </c>
      <c r="V37" s="72">
        <f>IF(H45="","",H45)</f>
        <v>1</v>
      </c>
      <c r="W37" s="413"/>
      <c r="X37" s="413"/>
      <c r="Y37" s="413"/>
      <c r="Z37" s="413"/>
      <c r="AA37" s="413"/>
      <c r="AB37" s="413"/>
      <c r="AC37" s="413"/>
      <c r="AD37" s="413"/>
      <c r="AE37" s="413"/>
      <c r="AF37" s="413"/>
      <c r="AG37" s="413"/>
      <c r="AH37" s="413"/>
      <c r="AI37" s="413"/>
      <c r="AJ37" s="413"/>
      <c r="AK37" s="415"/>
      <c r="AL37" s="416"/>
      <c r="AM37" s="410"/>
    </row>
    <row r="38" spans="1:39" ht="13.5" customHeight="1">
      <c r="A38" s="425" t="s">
        <v>157</v>
      </c>
      <c r="B38" s="426"/>
      <c r="C38" s="426"/>
      <c r="D38" s="426"/>
      <c r="E38" s="420" t="str">
        <f>IF(E39&gt;G39,"○",IF(E39&lt;G39,"●",IF(E39="","","△")))</f>
        <v>●</v>
      </c>
      <c r="F38" s="420"/>
      <c r="G38" s="428"/>
      <c r="H38" s="429" t="str">
        <f>IF(H39&gt;J39,"○",IF(H39&lt;J39,"●",IF(H39="","","△")))</f>
        <v>●</v>
      </c>
      <c r="I38" s="420"/>
      <c r="J38" s="420"/>
      <c r="K38" s="434"/>
      <c r="L38" s="411"/>
      <c r="M38" s="435"/>
      <c r="N38" s="429" t="str">
        <f>IF(K40="○","●",IF(K40="●","○",IF(K40="","","△")))</f>
        <v>●</v>
      </c>
      <c r="O38" s="420"/>
      <c r="P38" s="421"/>
      <c r="Q38" s="420" t="str">
        <f>IF(K42="○","●",IF(K42="●","○",IF(K42="","","△")))</f>
        <v>●</v>
      </c>
      <c r="R38" s="420"/>
      <c r="S38" s="421"/>
      <c r="T38" s="420" t="str">
        <f>IF(K44="○","●",IF(K44="●","○",IF(K44="","","△")))</f>
        <v>●</v>
      </c>
      <c r="U38" s="420"/>
      <c r="V38" s="420"/>
      <c r="W38" s="413">
        <f>IF(COUNTIF(B38:V38,"")=14,"",COUNTIF(B38:V38,"○"))</f>
        <v>0</v>
      </c>
      <c r="X38" s="413"/>
      <c r="Y38" s="413">
        <f>IF(COUNTIF(B38:V38,"")=14,"",COUNTIF(B38:V38,"●"))</f>
        <v>5</v>
      </c>
      <c r="Z38" s="413"/>
      <c r="AA38" s="413">
        <f>IF(COUNTIF(B38:V38,"")=14,"",COUNTIF(B38:V38,"△"))</f>
        <v>0</v>
      </c>
      <c r="AB38" s="413"/>
      <c r="AC38" s="413">
        <f>IF(COUNTIF(B38:V38,"")=14,"",IF(E39="",0,E39)+IF(H39="",0,H39)+IF(K39="",0,K39)+IF(N39="",0,N39)+IF(Q39="",0,Q39)+IF(T39="",0,T39))</f>
        <v>3</v>
      </c>
      <c r="AD38" s="413"/>
      <c r="AE38" s="413">
        <f>IF(COUNTIF(B38:V38,"")=14,"",IF(G39="",0,G39)+IF(J39="",0,J39)+IF(M39="",0,M39)+IF(P39="",0,P39)+IF(S39="",0,S39)+IF(V39="",0,V39))</f>
        <v>51</v>
      </c>
      <c r="AF38" s="413"/>
      <c r="AG38" s="413">
        <f>IF(COUNTIF(B38:V38,"")=14,"",W38*3+AA38)</f>
        <v>0</v>
      </c>
      <c r="AH38" s="413"/>
      <c r="AI38" s="413">
        <f>IF(COUNTIF(B38:V38,"")=14,"",AC38-AE38)</f>
        <v>-48</v>
      </c>
      <c r="AJ38" s="413"/>
      <c r="AK38" s="415">
        <f>IF(COUNTIF(B38:V38,"")=14,"",RANK(AM38,AM34:AM45,0))</f>
        <v>6</v>
      </c>
      <c r="AL38" s="416"/>
      <c r="AM38" s="410">
        <f>IF(COUNTIF(B38:V38,"")=14,"",IF(AI38="",0,AG38*10000)+AI38*500+AG38*10)</f>
        <v>-24000</v>
      </c>
    </row>
    <row r="39" spans="1:39" ht="13.5" customHeight="1">
      <c r="A39" s="427"/>
      <c r="B39" s="426"/>
      <c r="C39" s="426"/>
      <c r="D39" s="426"/>
      <c r="E39" s="72">
        <v>2</v>
      </c>
      <c r="F39" s="73" t="s">
        <v>51</v>
      </c>
      <c r="G39" s="75">
        <v>3</v>
      </c>
      <c r="H39" s="72">
        <v>0</v>
      </c>
      <c r="I39" s="73" t="s">
        <v>51</v>
      </c>
      <c r="J39" s="72">
        <v>2</v>
      </c>
      <c r="K39" s="436"/>
      <c r="L39" s="423"/>
      <c r="M39" s="437"/>
      <c r="N39" s="72">
        <f>IF(M41="","",M41)</f>
        <v>0</v>
      </c>
      <c r="O39" s="73" t="s">
        <v>51</v>
      </c>
      <c r="P39" s="75">
        <f>IF(K41="","",K41)</f>
        <v>21</v>
      </c>
      <c r="Q39" s="72">
        <f>IF(M43="","",M43)</f>
        <v>0</v>
      </c>
      <c r="R39" s="73" t="s">
        <v>51</v>
      </c>
      <c r="S39" s="75">
        <f>IF(K43="","",K43)</f>
        <v>8</v>
      </c>
      <c r="T39" s="72">
        <f>IF(M45="","",M45)</f>
        <v>1</v>
      </c>
      <c r="U39" s="73" t="s">
        <v>51</v>
      </c>
      <c r="V39" s="72">
        <f>IF(K45="","",K45)</f>
        <v>17</v>
      </c>
      <c r="W39" s="413"/>
      <c r="X39" s="413"/>
      <c r="Y39" s="413"/>
      <c r="Z39" s="413"/>
      <c r="AA39" s="413"/>
      <c r="AB39" s="413"/>
      <c r="AC39" s="413"/>
      <c r="AD39" s="413"/>
      <c r="AE39" s="413"/>
      <c r="AF39" s="413"/>
      <c r="AG39" s="413"/>
      <c r="AH39" s="413"/>
      <c r="AI39" s="413"/>
      <c r="AJ39" s="413"/>
      <c r="AK39" s="415"/>
      <c r="AL39" s="416"/>
      <c r="AM39" s="410"/>
    </row>
    <row r="40" spans="1:39" ht="13.5" customHeight="1">
      <c r="A40" s="425" t="s">
        <v>158</v>
      </c>
      <c r="B40" s="426"/>
      <c r="C40" s="426"/>
      <c r="D40" s="426"/>
      <c r="E40" s="420" t="str">
        <f>IF(E41&gt;G41,"○",IF(E41&lt;G41,"●",IF(E41="","","△")))</f>
        <v>○</v>
      </c>
      <c r="F40" s="420"/>
      <c r="G40" s="428"/>
      <c r="H40" s="429" t="str">
        <f>IF(H41&gt;J41,"○",IF(H41&lt;J41,"●",IF(H41="","","△")))</f>
        <v>○</v>
      </c>
      <c r="I40" s="420"/>
      <c r="J40" s="420"/>
      <c r="K40" s="419" t="str">
        <f>IF(K41&gt;M41,"○",IF(K41&lt;M41,"●",IF(K41="","","△")))</f>
        <v>○</v>
      </c>
      <c r="L40" s="420"/>
      <c r="M40" s="421"/>
      <c r="N40" s="432"/>
      <c r="O40" s="411"/>
      <c r="P40" s="422"/>
      <c r="Q40" s="429" t="str">
        <f>IF(N42="○","●",IF(N42="●","○",IF(N42="","","△")))</f>
        <v>○</v>
      </c>
      <c r="R40" s="420"/>
      <c r="S40" s="421"/>
      <c r="T40" s="420" t="str">
        <f>IF(N44="○","●",IF(N44="●","○",IF(N44="","","△")))</f>
        <v>○</v>
      </c>
      <c r="U40" s="420"/>
      <c r="V40" s="420"/>
      <c r="W40" s="413">
        <f>IF(COUNTIF(B40:V40,"")=14,"",COUNTIF(B40:V40,"○"))</f>
        <v>5</v>
      </c>
      <c r="X40" s="413"/>
      <c r="Y40" s="413">
        <f>IF(COUNTIF(B40:V40,"")=14,"",COUNTIF(B40:V40,"●"))</f>
        <v>0</v>
      </c>
      <c r="Z40" s="413"/>
      <c r="AA40" s="413">
        <f>IF(COUNTIF(B40:V40,"")=14,"",COUNTIF(B40:V40,"△"))</f>
        <v>0</v>
      </c>
      <c r="AB40" s="413"/>
      <c r="AC40" s="413">
        <f>IF(COUNTIF(B40:V40,"")=14,"",IF(E41="",0,E41)+IF(H41="",0,H41)+IF(K41="",0,K41)+IF(N41="",0,N41)+IF(Q41="",0,Q41)+IF(T41="",0,T41))</f>
        <v>42</v>
      </c>
      <c r="AD40" s="413"/>
      <c r="AE40" s="413">
        <f>IF(COUNTIF(B40:V40,"")=14,"",IF(G41="",0,G41)+IF(J41="",0,J41)+IF(M41="",0,M41)+IF(P41="",0,P41)+IF(S41="",0,S41)+IF(V41="",0,V41))</f>
        <v>1</v>
      </c>
      <c r="AF40" s="413"/>
      <c r="AG40" s="413">
        <f>IF(COUNTIF(B40:V40,"")=14,"",W40*3+AA40)</f>
        <v>15</v>
      </c>
      <c r="AH40" s="413"/>
      <c r="AI40" s="413">
        <f>IF(COUNTIF(B40:V40,"")=14,"",AC40-AE40)</f>
        <v>41</v>
      </c>
      <c r="AJ40" s="413"/>
      <c r="AK40" s="415">
        <f>IF(COUNTIF(B40:V40,"")=14,"",RANK(AM40,AM34:AM45,0))</f>
        <v>1</v>
      </c>
      <c r="AL40" s="416"/>
      <c r="AM40" s="410">
        <f>IF(COUNTIF(B40:V40,"")=14,"",IF(AI40="",0,AG40*10000)+AI40*500+AG40*10)</f>
        <v>170650</v>
      </c>
    </row>
    <row r="41" spans="1:39" ht="13.5" customHeight="1">
      <c r="A41" s="427"/>
      <c r="B41" s="426"/>
      <c r="C41" s="426"/>
      <c r="D41" s="426"/>
      <c r="E41" s="72">
        <v>10</v>
      </c>
      <c r="F41" s="73" t="s">
        <v>51</v>
      </c>
      <c r="G41" s="75">
        <v>0</v>
      </c>
      <c r="H41" s="72">
        <v>2</v>
      </c>
      <c r="I41" s="73" t="s">
        <v>51</v>
      </c>
      <c r="J41" s="72">
        <v>0</v>
      </c>
      <c r="K41" s="74">
        <v>21</v>
      </c>
      <c r="L41" s="73" t="s">
        <v>51</v>
      </c>
      <c r="M41" s="75">
        <v>0</v>
      </c>
      <c r="N41" s="433"/>
      <c r="O41" s="423"/>
      <c r="P41" s="424"/>
      <c r="Q41" s="72">
        <f>IF(P43="","",P43)</f>
        <v>7</v>
      </c>
      <c r="R41" s="73" t="s">
        <v>51</v>
      </c>
      <c r="S41" s="72">
        <f>IF(N43="","",N43)</f>
        <v>0</v>
      </c>
      <c r="T41" s="74">
        <f>IF(P45="","",P45)</f>
        <v>2</v>
      </c>
      <c r="U41" s="73" t="s">
        <v>51</v>
      </c>
      <c r="V41" s="72">
        <f>IF(N45="","",N45)</f>
        <v>1</v>
      </c>
      <c r="W41" s="413"/>
      <c r="X41" s="413"/>
      <c r="Y41" s="413"/>
      <c r="Z41" s="413"/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415"/>
      <c r="AL41" s="416"/>
      <c r="AM41" s="410"/>
    </row>
    <row r="42" spans="1:39" ht="13.5" customHeight="1">
      <c r="A42" s="425" t="s">
        <v>159</v>
      </c>
      <c r="B42" s="426"/>
      <c r="C42" s="426"/>
      <c r="D42" s="426"/>
      <c r="E42" s="420" t="str">
        <f>IF(E43&gt;G43,"○",IF(E43&lt;G43,"●",IF(E43="","","△")))</f>
        <v>○</v>
      </c>
      <c r="F42" s="420"/>
      <c r="G42" s="428"/>
      <c r="H42" s="429" t="str">
        <f>IF(H43&gt;J43,"○",IF(H43&lt;J43,"●",IF(H43="","","△")))</f>
        <v>●</v>
      </c>
      <c r="I42" s="420"/>
      <c r="J42" s="420"/>
      <c r="K42" s="419" t="str">
        <f>IF(K43&gt;M43,"○",IF(K43&lt;M43,"●",IF(K43="","","△")))</f>
        <v>○</v>
      </c>
      <c r="L42" s="420"/>
      <c r="M42" s="421"/>
      <c r="N42" s="419" t="str">
        <f>IF(N43&gt;P43,"○",IF(N43&lt;P43,"●",IF(N43="","","△")))</f>
        <v>●</v>
      </c>
      <c r="O42" s="420"/>
      <c r="P42" s="421"/>
      <c r="Q42" s="411"/>
      <c r="R42" s="411"/>
      <c r="S42" s="422"/>
      <c r="T42" s="420" t="str">
        <f>IF(Q44="○","●",IF(Q44="●","○",IF(Q44="","","△")))</f>
        <v>●</v>
      </c>
      <c r="U42" s="420"/>
      <c r="V42" s="420"/>
      <c r="W42" s="413">
        <f>IF(COUNTIF(B42:V42,"")=14,"",COUNTIF(B42:V42,"○"))</f>
        <v>2</v>
      </c>
      <c r="X42" s="413"/>
      <c r="Y42" s="413">
        <f>IF(COUNTIF(B42:V42,"")=14,"",COUNTIF(B42:V42,"●"))</f>
        <v>3</v>
      </c>
      <c r="Z42" s="413"/>
      <c r="AA42" s="413">
        <f>IF(COUNTIF(B42:V42,"")=14,"",COUNTIF(B42:V42,"△"))</f>
        <v>0</v>
      </c>
      <c r="AB42" s="413"/>
      <c r="AC42" s="413">
        <f>IF(COUNTIF(B42:V42,"")=14,"",IF(E43="",0,E43)+IF(H43="",0,H43)+IF(K43="",0,K43)+IF(N43="",0,N43)+IF(Q43="",0,Q43)+IF(T43="",0,T43))</f>
        <v>13</v>
      </c>
      <c r="AD42" s="413"/>
      <c r="AE42" s="413">
        <f>IF(COUNTIF(B42:V42,"")=14,"",IF(G43="",0,G43)+IF(J43="",0,J43)+IF(M43="",0,M43)+IF(P43="",0,P43)+IF(S43="",0,S43)+IF(V43="",0,V43))</f>
        <v>12</v>
      </c>
      <c r="AF42" s="413"/>
      <c r="AG42" s="413">
        <f>IF(COUNTIF(B42:V42,"")=14,"",W42*3+AA42)</f>
        <v>6</v>
      </c>
      <c r="AH42" s="413"/>
      <c r="AI42" s="413">
        <f>IF(COUNTIF(B42:V42,"")=14,"",AC42-AE42)</f>
        <v>1</v>
      </c>
      <c r="AJ42" s="413"/>
      <c r="AK42" s="415">
        <f>IF(COUNTIF(B42:V42,"")=14,"",RANK(AM42,AM34:AM45,0))</f>
        <v>4</v>
      </c>
      <c r="AL42" s="416"/>
      <c r="AM42" s="410">
        <f>IF(COUNTIF(B42:V42,"")=14,"",IF(AI42="",0,AG42*10000)+AI42*500+AG42*10)</f>
        <v>60560</v>
      </c>
    </row>
    <row r="43" spans="1:39" ht="13.5" customHeight="1">
      <c r="A43" s="427"/>
      <c r="B43" s="426"/>
      <c r="C43" s="426"/>
      <c r="D43" s="426"/>
      <c r="E43" s="72">
        <v>4</v>
      </c>
      <c r="F43" s="73" t="s">
        <v>51</v>
      </c>
      <c r="G43" s="75">
        <v>1</v>
      </c>
      <c r="H43" s="72">
        <v>0</v>
      </c>
      <c r="I43" s="73" t="s">
        <v>51</v>
      </c>
      <c r="J43" s="72">
        <v>1</v>
      </c>
      <c r="K43" s="74">
        <v>8</v>
      </c>
      <c r="L43" s="73" t="s">
        <v>51</v>
      </c>
      <c r="M43" s="75">
        <v>0</v>
      </c>
      <c r="N43" s="72">
        <v>0</v>
      </c>
      <c r="O43" s="73" t="s">
        <v>51</v>
      </c>
      <c r="P43" s="75">
        <v>7</v>
      </c>
      <c r="Q43" s="423"/>
      <c r="R43" s="423"/>
      <c r="S43" s="424"/>
      <c r="T43" s="72">
        <f>IF(S45="","",S45)</f>
        <v>1</v>
      </c>
      <c r="U43" s="73" t="s">
        <v>51</v>
      </c>
      <c r="V43" s="72">
        <f>IF(Q45="","",Q45)</f>
        <v>3</v>
      </c>
      <c r="W43" s="413"/>
      <c r="X43" s="413"/>
      <c r="Y43" s="413"/>
      <c r="Z43" s="413"/>
      <c r="AA43" s="413"/>
      <c r="AB43" s="413"/>
      <c r="AC43" s="413"/>
      <c r="AD43" s="413"/>
      <c r="AE43" s="413"/>
      <c r="AF43" s="413"/>
      <c r="AG43" s="413"/>
      <c r="AH43" s="413"/>
      <c r="AI43" s="413"/>
      <c r="AJ43" s="413"/>
      <c r="AK43" s="415"/>
      <c r="AL43" s="416"/>
      <c r="AM43" s="410"/>
    </row>
    <row r="44" spans="1:39" ht="13.5" customHeight="1">
      <c r="A44" s="425" t="s">
        <v>160</v>
      </c>
      <c r="B44" s="426"/>
      <c r="C44" s="426"/>
      <c r="D44" s="426"/>
      <c r="E44" s="420" t="str">
        <f>IF(E45&gt;G45,"○",IF(E45&lt;G45,"●",IF(E45="","","△")))</f>
        <v>○</v>
      </c>
      <c r="F44" s="420"/>
      <c r="G44" s="428"/>
      <c r="H44" s="429" t="str">
        <f>IF(H45&gt;J45,"○",IF(H45&lt;J45,"●",IF(H45="","","△")))</f>
        <v>○</v>
      </c>
      <c r="I44" s="420"/>
      <c r="J44" s="420"/>
      <c r="K44" s="419" t="str">
        <f>IF(K45&gt;M45,"○",IF(K45&lt;M45,"●",IF(K45="","","△")))</f>
        <v>○</v>
      </c>
      <c r="L44" s="420"/>
      <c r="M44" s="421"/>
      <c r="N44" s="419" t="str">
        <f>IF(N45&gt;P45,"○",IF(N45&lt;P45,"●",IF(N45="","","△")))</f>
        <v>●</v>
      </c>
      <c r="O44" s="420"/>
      <c r="P44" s="421"/>
      <c r="Q44" s="419" t="str">
        <f>IF(Q45&gt;S45,"○",IF(Q45&lt;S45,"●",IF(Q45="","","△")))</f>
        <v>○</v>
      </c>
      <c r="R44" s="420"/>
      <c r="S44" s="421"/>
      <c r="T44" s="411"/>
      <c r="U44" s="411"/>
      <c r="V44" s="411"/>
      <c r="W44" s="413">
        <f>IF(COUNTIF(B44:V44,"")=14,"",COUNTIF(B44:V44,"○"))</f>
        <v>4</v>
      </c>
      <c r="X44" s="413"/>
      <c r="Y44" s="413">
        <f>IF(COUNTIF(B44:V44,"")=14,"",COUNTIF(B44:V44,"●"))</f>
        <v>1</v>
      </c>
      <c r="Z44" s="413"/>
      <c r="AA44" s="413">
        <f>IF(COUNTIF(B44:V44,"")=14,"",COUNTIF(B44:V44,"△"))</f>
        <v>0</v>
      </c>
      <c r="AB44" s="413"/>
      <c r="AC44" s="413">
        <f>IF(COUNTIF(B44:V44,"")=14,"",IF(E45="",0,E45)+IF(H45="",0,H45)+IF(K45="",0,K45)+IF(N45="",0,N45)+IF(Q45="",0,Q45)+IF(T45="",0,T45))</f>
        <v>32</v>
      </c>
      <c r="AD44" s="413"/>
      <c r="AE44" s="413">
        <f>IF(COUNTIF(B44:V44,"")=14,"",IF(G45="",0,G45)+IF(J45="",0,J45)+IF(M45="",0,M45)+IF(P45="",0,P45)+IF(S45="",0,S45)+IF(V45="",0,V45))</f>
        <v>4</v>
      </c>
      <c r="AF44" s="413"/>
      <c r="AG44" s="413">
        <f>IF(COUNTIF(B44:V44,"")=14,"",W44*3+AA44)</f>
        <v>12</v>
      </c>
      <c r="AH44" s="413"/>
      <c r="AI44" s="413">
        <f>IF(COUNTIF(B44:V44,"")=14,"",AC44-AE44)</f>
        <v>28</v>
      </c>
      <c r="AJ44" s="413"/>
      <c r="AK44" s="415">
        <f>IF(COUNTIF(B44:V44,"")=14,"",RANK(AM44,AM34:AM45,0))</f>
        <v>2</v>
      </c>
      <c r="AL44" s="416"/>
      <c r="AM44" s="410">
        <f>IF(COUNTIF(B44:V44,"")=14,"",IF(AI44="",0,AG44*10000)+AI44*500+AG44*10)</f>
        <v>134120</v>
      </c>
    </row>
    <row r="45" spans="1:39" ht="13.5" customHeight="1" thickBot="1">
      <c r="A45" s="430"/>
      <c r="B45" s="431"/>
      <c r="C45" s="431"/>
      <c r="D45" s="431"/>
      <c r="E45" s="76">
        <v>10</v>
      </c>
      <c r="F45" s="77" t="s">
        <v>51</v>
      </c>
      <c r="G45" s="78">
        <v>0</v>
      </c>
      <c r="H45" s="76">
        <v>1</v>
      </c>
      <c r="I45" s="77" t="s">
        <v>51</v>
      </c>
      <c r="J45" s="76">
        <v>0</v>
      </c>
      <c r="K45" s="79">
        <v>17</v>
      </c>
      <c r="L45" s="77" t="s">
        <v>51</v>
      </c>
      <c r="M45" s="78">
        <v>1</v>
      </c>
      <c r="N45" s="76">
        <v>1</v>
      </c>
      <c r="O45" s="77" t="s">
        <v>51</v>
      </c>
      <c r="P45" s="78">
        <v>2</v>
      </c>
      <c r="Q45" s="76">
        <v>3</v>
      </c>
      <c r="R45" s="77" t="s">
        <v>51</v>
      </c>
      <c r="S45" s="78">
        <v>1</v>
      </c>
      <c r="T45" s="412"/>
      <c r="U45" s="412"/>
      <c r="V45" s="412"/>
      <c r="W45" s="414"/>
      <c r="X45" s="414"/>
      <c r="Y45" s="414"/>
      <c r="Z45" s="414"/>
      <c r="AA45" s="414"/>
      <c r="AB45" s="414"/>
      <c r="AC45" s="414"/>
      <c r="AD45" s="414"/>
      <c r="AE45" s="414"/>
      <c r="AF45" s="414"/>
      <c r="AG45" s="414"/>
      <c r="AH45" s="414"/>
      <c r="AI45" s="414"/>
      <c r="AJ45" s="414"/>
      <c r="AK45" s="417"/>
      <c r="AL45" s="418"/>
      <c r="AM45" s="410"/>
    </row>
    <row r="50" spans="1:4" s="14" customFormat="1" ht="13.5">
      <c r="A50" s="179"/>
      <c r="B50" s="179"/>
      <c r="C50" s="179"/>
      <c r="D50" s="179"/>
    </row>
    <row r="51" spans="1:4" s="14" customFormat="1" ht="13.5">
      <c r="A51" s="179"/>
      <c r="B51" s="179"/>
      <c r="C51" s="179"/>
      <c r="D51" s="179"/>
    </row>
    <row r="52" spans="1:4" s="14" customFormat="1" ht="13.5">
      <c r="A52" s="179"/>
      <c r="B52" s="179"/>
      <c r="C52" s="179"/>
      <c r="D52" s="179"/>
    </row>
    <row r="53" spans="1:4" s="14" customFormat="1" ht="13.5">
      <c r="A53" s="179"/>
      <c r="B53" s="179"/>
      <c r="C53" s="179"/>
      <c r="D53" s="179"/>
    </row>
    <row r="54" spans="1:4" s="14" customFormat="1" ht="13.5">
      <c r="A54" s="179"/>
      <c r="B54" s="179"/>
      <c r="C54" s="179"/>
      <c r="D54" s="179"/>
    </row>
    <row r="55" spans="1:4" s="14" customFormat="1" ht="13.5">
      <c r="A55" s="179"/>
      <c r="B55" s="179"/>
      <c r="C55" s="179"/>
      <c r="D55" s="179"/>
    </row>
    <row r="56" spans="1:4" s="14" customFormat="1" ht="13.5">
      <c r="A56" s="179"/>
      <c r="B56" s="179"/>
      <c r="C56" s="179"/>
      <c r="D56" s="179"/>
    </row>
    <row r="57" spans="1:4" s="14" customFormat="1" ht="13.5">
      <c r="A57" s="179"/>
      <c r="B57" s="179"/>
      <c r="C57" s="179"/>
      <c r="D57" s="179"/>
    </row>
    <row r="58" spans="1:4" s="14" customFormat="1" ht="13.5">
      <c r="A58" s="179"/>
      <c r="B58" s="179"/>
      <c r="C58" s="179"/>
      <c r="D58" s="179"/>
    </row>
    <row r="59" spans="1:4" s="14" customFormat="1" ht="13.5">
      <c r="A59" s="179"/>
      <c r="B59" s="179"/>
      <c r="C59" s="179"/>
      <c r="D59" s="179"/>
    </row>
    <row r="60" spans="1:4" s="14" customFormat="1" ht="13.5">
      <c r="A60" s="179"/>
      <c r="B60" s="179"/>
      <c r="C60" s="179"/>
      <c r="D60" s="179"/>
    </row>
    <row r="61" spans="1:4" s="14" customFormat="1" ht="13.5">
      <c r="A61" s="179"/>
      <c r="B61" s="179"/>
      <c r="C61" s="179"/>
      <c r="D61" s="179"/>
    </row>
    <row r="62" spans="1:4" s="14" customFormat="1" ht="13.5">
      <c r="A62" s="179"/>
      <c r="B62" s="179"/>
      <c r="C62" s="179"/>
      <c r="D62" s="179"/>
    </row>
    <row r="63" spans="1:4" s="14" customFormat="1" ht="13.5">
      <c r="A63" s="179"/>
      <c r="B63" s="179"/>
      <c r="C63" s="179"/>
      <c r="D63" s="179"/>
    </row>
    <row r="64" spans="1:4" s="14" customFormat="1" ht="13.5">
      <c r="A64" s="179"/>
      <c r="B64" s="179"/>
      <c r="C64" s="179"/>
      <c r="D64" s="179"/>
    </row>
    <row r="65" spans="1:4" s="14" customFormat="1" ht="13.5">
      <c r="A65" s="179"/>
      <c r="B65" s="179"/>
      <c r="C65" s="179"/>
      <c r="D65" s="179"/>
    </row>
    <row r="66" spans="1:4" s="14" customFormat="1" ht="13.5">
      <c r="A66" s="179"/>
      <c r="B66" s="179"/>
      <c r="C66" s="179"/>
      <c r="D66" s="179"/>
    </row>
    <row r="67" spans="1:4" s="14" customFormat="1" ht="13.5">
      <c r="A67" s="179"/>
      <c r="B67" s="179"/>
      <c r="C67" s="179"/>
      <c r="D67" s="179"/>
    </row>
    <row r="68" spans="1:4" s="14" customFormat="1" ht="13.5">
      <c r="A68" s="179"/>
      <c r="B68" s="179"/>
      <c r="C68" s="179"/>
      <c r="D68" s="179"/>
    </row>
    <row r="69" spans="1:4" s="14" customFormat="1" ht="13.5">
      <c r="A69" s="179"/>
      <c r="B69" s="179"/>
      <c r="C69" s="179"/>
      <c r="D69" s="179"/>
    </row>
    <row r="70" spans="1:4" s="14" customFormat="1" ht="13.5">
      <c r="A70" s="179"/>
      <c r="B70" s="179"/>
      <c r="C70" s="179"/>
      <c r="D70" s="179"/>
    </row>
    <row r="71" spans="1:4" s="14" customFormat="1" ht="13.5">
      <c r="A71" s="179"/>
      <c r="B71" s="179"/>
      <c r="C71" s="179"/>
      <c r="D71" s="179"/>
    </row>
    <row r="72" spans="1:4" s="14" customFormat="1" ht="13.5">
      <c r="A72" s="179"/>
      <c r="B72" s="179"/>
      <c r="C72" s="179"/>
      <c r="D72" s="179"/>
    </row>
    <row r="73" spans="1:4" s="14" customFormat="1" ht="13.5">
      <c r="A73" s="179"/>
      <c r="B73" s="179"/>
      <c r="C73" s="179"/>
      <c r="D73" s="179"/>
    </row>
    <row r="74" spans="1:4" s="14" customFormat="1" ht="13.5">
      <c r="A74" s="179"/>
      <c r="B74" s="179"/>
      <c r="C74" s="179"/>
      <c r="D74" s="179"/>
    </row>
    <row r="75" spans="1:4" s="14" customFormat="1" ht="13.5">
      <c r="A75" s="179"/>
      <c r="B75" s="179"/>
      <c r="C75" s="179"/>
      <c r="D75" s="179"/>
    </row>
    <row r="76" spans="1:4" s="14" customFormat="1" ht="13.5">
      <c r="A76" s="179"/>
      <c r="B76" s="179"/>
      <c r="C76" s="179"/>
      <c r="D76" s="179"/>
    </row>
    <row r="77" spans="1:4" s="14" customFormat="1" ht="13.5">
      <c r="A77" s="179"/>
      <c r="B77" s="179"/>
      <c r="C77" s="179"/>
      <c r="D77" s="179"/>
    </row>
    <row r="78" spans="1:4" s="14" customFormat="1" ht="13.5">
      <c r="A78" s="179"/>
      <c r="B78" s="179"/>
      <c r="C78" s="179"/>
      <c r="D78" s="179"/>
    </row>
    <row r="79" spans="1:4" s="14" customFormat="1" ht="13.5">
      <c r="A79" s="179"/>
      <c r="B79" s="179"/>
      <c r="C79" s="179"/>
      <c r="D79" s="179"/>
    </row>
    <row r="80" spans="1:4" s="14" customFormat="1" ht="13.5">
      <c r="A80" s="179"/>
      <c r="B80" s="179"/>
      <c r="C80" s="179"/>
      <c r="D80" s="179"/>
    </row>
    <row r="81" spans="1:4" s="14" customFormat="1" ht="13.5">
      <c r="A81" s="179"/>
      <c r="B81" s="179"/>
      <c r="C81" s="179"/>
      <c r="D81" s="179"/>
    </row>
    <row r="82" spans="1:4" s="14" customFormat="1" ht="13.5">
      <c r="A82" s="179"/>
      <c r="B82" s="179"/>
      <c r="C82" s="179"/>
      <c r="D82" s="179"/>
    </row>
    <row r="83" spans="1:4" s="14" customFormat="1" ht="13.5">
      <c r="A83" s="179"/>
      <c r="B83" s="179"/>
      <c r="C83" s="179"/>
      <c r="D83" s="179"/>
    </row>
    <row r="84" spans="1:4" s="14" customFormat="1" ht="13.5">
      <c r="A84" s="179"/>
      <c r="B84" s="179"/>
      <c r="C84" s="179"/>
      <c r="D84" s="179"/>
    </row>
  </sheetData>
  <sheetProtection/>
  <mergeCells count="335">
    <mergeCell ref="A30:D31"/>
    <mergeCell ref="H30:J30"/>
    <mergeCell ref="K30:M30"/>
    <mergeCell ref="N30:P30"/>
    <mergeCell ref="A26:D27"/>
    <mergeCell ref="E26:G26"/>
    <mergeCell ref="H26:J26"/>
    <mergeCell ref="K26:M26"/>
    <mergeCell ref="AC26:AD27"/>
    <mergeCell ref="AE26:AF27"/>
    <mergeCell ref="AG26:AH27"/>
    <mergeCell ref="AI26:AJ27"/>
    <mergeCell ref="E6:G7"/>
    <mergeCell ref="H6:J6"/>
    <mergeCell ref="AI12:AJ13"/>
    <mergeCell ref="Y16:Z17"/>
    <mergeCell ref="AC14:AD15"/>
    <mergeCell ref="AE14:AF15"/>
    <mergeCell ref="AG14:AH15"/>
    <mergeCell ref="AE10:AF11"/>
    <mergeCell ref="AG10:AH11"/>
    <mergeCell ref="K10:M11"/>
    <mergeCell ref="N24:P24"/>
    <mergeCell ref="H8:J9"/>
    <mergeCell ref="K8:M8"/>
    <mergeCell ref="Q5:S5"/>
    <mergeCell ref="H5:J5"/>
    <mergeCell ref="N10:P10"/>
    <mergeCell ref="N12:P13"/>
    <mergeCell ref="Q12:S12"/>
    <mergeCell ref="Q22:S22"/>
    <mergeCell ref="Q14:S15"/>
    <mergeCell ref="A24:D25"/>
    <mergeCell ref="E24:G24"/>
    <mergeCell ref="H24:J24"/>
    <mergeCell ref="K24:M25"/>
    <mergeCell ref="H22:J23"/>
    <mergeCell ref="K22:M22"/>
    <mergeCell ref="K19:M19"/>
    <mergeCell ref="A22:D23"/>
    <mergeCell ref="E22:G22"/>
    <mergeCell ref="A20:D21"/>
    <mergeCell ref="K20:M20"/>
    <mergeCell ref="E20:G21"/>
    <mergeCell ref="N22:P22"/>
    <mergeCell ref="N20:P20"/>
    <mergeCell ref="N14:P14"/>
    <mergeCell ref="N19:P19"/>
    <mergeCell ref="Q10:S10"/>
    <mergeCell ref="E14:G14"/>
    <mergeCell ref="H14:J14"/>
    <mergeCell ref="K14:M14"/>
    <mergeCell ref="K12:M12"/>
    <mergeCell ref="A14:D15"/>
    <mergeCell ref="A12:D13"/>
    <mergeCell ref="E12:G12"/>
    <mergeCell ref="H12:J12"/>
    <mergeCell ref="A8:D9"/>
    <mergeCell ref="E8:G8"/>
    <mergeCell ref="N8:P8"/>
    <mergeCell ref="A10:D11"/>
    <mergeCell ref="E10:G10"/>
    <mergeCell ref="H10:J10"/>
    <mergeCell ref="Q8:S8"/>
    <mergeCell ref="A1:AI1"/>
    <mergeCell ref="A2:AI2"/>
    <mergeCell ref="A6:D7"/>
    <mergeCell ref="K6:M6"/>
    <mergeCell ref="N6:P6"/>
    <mergeCell ref="Q6:S6"/>
    <mergeCell ref="K5:M5"/>
    <mergeCell ref="N5:P5"/>
    <mergeCell ref="A5:D5"/>
    <mergeCell ref="E5:G5"/>
    <mergeCell ref="A34:D35"/>
    <mergeCell ref="N34:P34"/>
    <mergeCell ref="H34:J34"/>
    <mergeCell ref="A33:D33"/>
    <mergeCell ref="E33:G33"/>
    <mergeCell ref="H33:J33"/>
    <mergeCell ref="A19:D19"/>
    <mergeCell ref="E19:G19"/>
    <mergeCell ref="H19:J19"/>
    <mergeCell ref="E34:G35"/>
    <mergeCell ref="K34:M34"/>
    <mergeCell ref="T34:V34"/>
    <mergeCell ref="A36:D37"/>
    <mergeCell ref="E36:G36"/>
    <mergeCell ref="K36:M36"/>
    <mergeCell ref="Q36:S36"/>
    <mergeCell ref="H36:J37"/>
    <mergeCell ref="N36:P36"/>
    <mergeCell ref="T36:V36"/>
    <mergeCell ref="Q30:S30"/>
    <mergeCell ref="Y28:Z29"/>
    <mergeCell ref="AA28:AB29"/>
    <mergeCell ref="AC28:AD29"/>
    <mergeCell ref="AC5:AD5"/>
    <mergeCell ref="AE5:AF5"/>
    <mergeCell ref="T14:V14"/>
    <mergeCell ref="W14:X15"/>
    <mergeCell ref="Y14:Z15"/>
    <mergeCell ref="AA14:AB15"/>
    <mergeCell ref="T5:V5"/>
    <mergeCell ref="W5:X5"/>
    <mergeCell ref="Y5:Z5"/>
    <mergeCell ref="AA5:AB5"/>
    <mergeCell ref="AG5:AH5"/>
    <mergeCell ref="AI5:AJ5"/>
    <mergeCell ref="AK5:AL5"/>
    <mergeCell ref="T6:V6"/>
    <mergeCell ref="W6:X7"/>
    <mergeCell ref="Y6:Z7"/>
    <mergeCell ref="AA6:AB7"/>
    <mergeCell ref="AC6:AD7"/>
    <mergeCell ref="AE6:AF7"/>
    <mergeCell ref="AG6:AH7"/>
    <mergeCell ref="AI6:AJ7"/>
    <mergeCell ref="AK6:AL7"/>
    <mergeCell ref="AM6:AM7"/>
    <mergeCell ref="T8:V8"/>
    <mergeCell ref="W8:X9"/>
    <mergeCell ref="Y8:Z9"/>
    <mergeCell ref="AA8:AB9"/>
    <mergeCell ref="AC8:AD9"/>
    <mergeCell ref="AE8:AF9"/>
    <mergeCell ref="AG8:AH9"/>
    <mergeCell ref="AI8:AJ9"/>
    <mergeCell ref="AK8:AL9"/>
    <mergeCell ref="AM8:AM9"/>
    <mergeCell ref="T10:V10"/>
    <mergeCell ref="W10:X11"/>
    <mergeCell ref="Y10:Z11"/>
    <mergeCell ref="AA10:AB11"/>
    <mergeCell ref="AC10:AD11"/>
    <mergeCell ref="AI10:AJ11"/>
    <mergeCell ref="AK10:AL11"/>
    <mergeCell ref="AM10:AM11"/>
    <mergeCell ref="T12:V12"/>
    <mergeCell ref="W12:X13"/>
    <mergeCell ref="Y12:Z13"/>
    <mergeCell ref="AA12:AB13"/>
    <mergeCell ref="AC12:AD13"/>
    <mergeCell ref="AE12:AF13"/>
    <mergeCell ref="AG12:AH13"/>
    <mergeCell ref="AK12:AL13"/>
    <mergeCell ref="AM12:AM13"/>
    <mergeCell ref="AI14:AJ15"/>
    <mergeCell ref="AK14:AL15"/>
    <mergeCell ref="AM14:AM15"/>
    <mergeCell ref="A16:D17"/>
    <mergeCell ref="E16:G16"/>
    <mergeCell ref="H16:J16"/>
    <mergeCell ref="K16:M16"/>
    <mergeCell ref="N16:P16"/>
    <mergeCell ref="Q16:S16"/>
    <mergeCell ref="T16:V17"/>
    <mergeCell ref="W16:X17"/>
    <mergeCell ref="AA16:AB17"/>
    <mergeCell ref="AC16:AD17"/>
    <mergeCell ref="AE16:AF17"/>
    <mergeCell ref="AG16:AH17"/>
    <mergeCell ref="AI16:AJ17"/>
    <mergeCell ref="AK16:AL17"/>
    <mergeCell ref="AM16:AM17"/>
    <mergeCell ref="Q19:S19"/>
    <mergeCell ref="T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H20:J20"/>
    <mergeCell ref="T20:V20"/>
    <mergeCell ref="W20:X21"/>
    <mergeCell ref="Y20:Z21"/>
    <mergeCell ref="AA20:AB21"/>
    <mergeCell ref="AC20:AD21"/>
    <mergeCell ref="Q20:S20"/>
    <mergeCell ref="AE20:AF21"/>
    <mergeCell ref="AG20:AH21"/>
    <mergeCell ref="AI20:AJ21"/>
    <mergeCell ref="AK20:AL21"/>
    <mergeCell ref="AM20:AM21"/>
    <mergeCell ref="T22:V22"/>
    <mergeCell ref="W22:X23"/>
    <mergeCell ref="Y22:Z23"/>
    <mergeCell ref="AC22:AD23"/>
    <mergeCell ref="AA22:AB23"/>
    <mergeCell ref="AE22:AF23"/>
    <mergeCell ref="AG22:AH23"/>
    <mergeCell ref="AI22:AJ23"/>
    <mergeCell ref="AK22:AL23"/>
    <mergeCell ref="AM22:AM23"/>
    <mergeCell ref="T24:V24"/>
    <mergeCell ref="W24:X25"/>
    <mergeCell ref="Y24:Z25"/>
    <mergeCell ref="AA24:AB25"/>
    <mergeCell ref="AC24:AD25"/>
    <mergeCell ref="AE24:AF25"/>
    <mergeCell ref="AG24:AH25"/>
    <mergeCell ref="AI24:AJ25"/>
    <mergeCell ref="AK24:AL25"/>
    <mergeCell ref="AM24:AM25"/>
    <mergeCell ref="N26:P27"/>
    <mergeCell ref="Q26:S26"/>
    <mergeCell ref="T26:V26"/>
    <mergeCell ref="W26:X27"/>
    <mergeCell ref="Y26:Z27"/>
    <mergeCell ref="AA26:AB27"/>
    <mergeCell ref="AK26:AL27"/>
    <mergeCell ref="AM26:AM27"/>
    <mergeCell ref="Q24:S24"/>
    <mergeCell ref="A28:D29"/>
    <mergeCell ref="E28:G28"/>
    <mergeCell ref="H28:J28"/>
    <mergeCell ref="K28:M28"/>
    <mergeCell ref="N28:P28"/>
    <mergeCell ref="Q28:S29"/>
    <mergeCell ref="T28:V28"/>
    <mergeCell ref="W28:X29"/>
    <mergeCell ref="AE28:AF29"/>
    <mergeCell ref="AG28:AH29"/>
    <mergeCell ref="AI28:AJ29"/>
    <mergeCell ref="AK28:AL29"/>
    <mergeCell ref="AM28:AM29"/>
    <mergeCell ref="E30:G30"/>
    <mergeCell ref="T30:V31"/>
    <mergeCell ref="W30:X31"/>
    <mergeCell ref="Y30:Z31"/>
    <mergeCell ref="AA30:AB31"/>
    <mergeCell ref="AC30:AD31"/>
    <mergeCell ref="AE30:AF31"/>
    <mergeCell ref="AG30:AH31"/>
    <mergeCell ref="AI30:AJ31"/>
    <mergeCell ref="AK30:AL31"/>
    <mergeCell ref="AM30:AM31"/>
    <mergeCell ref="K33:M33"/>
    <mergeCell ref="N33:P33"/>
    <mergeCell ref="Q33:S33"/>
    <mergeCell ref="T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6:AM37"/>
    <mergeCell ref="AE36:AF37"/>
    <mergeCell ref="AG36:AH37"/>
    <mergeCell ref="AI34:AJ35"/>
    <mergeCell ref="AK34:AL35"/>
    <mergeCell ref="AM34:AM35"/>
    <mergeCell ref="AG34:AH35"/>
    <mergeCell ref="H38:J38"/>
    <mergeCell ref="AE34:AF35"/>
    <mergeCell ref="AI36:AJ37"/>
    <mergeCell ref="AK36:AL37"/>
    <mergeCell ref="W34:X35"/>
    <mergeCell ref="Y34:Z35"/>
    <mergeCell ref="AA34:AB35"/>
    <mergeCell ref="AC34:AD35"/>
    <mergeCell ref="Q34:S34"/>
    <mergeCell ref="AA36:AB37"/>
    <mergeCell ref="AC36:AD37"/>
    <mergeCell ref="A40:D41"/>
    <mergeCell ref="E40:G40"/>
    <mergeCell ref="H40:J40"/>
    <mergeCell ref="K40:M40"/>
    <mergeCell ref="E38:G38"/>
    <mergeCell ref="K38:M39"/>
    <mergeCell ref="Q38:S38"/>
    <mergeCell ref="T38:V38"/>
    <mergeCell ref="A38:D39"/>
    <mergeCell ref="AE38:AF39"/>
    <mergeCell ref="Y38:Z39"/>
    <mergeCell ref="AA38:AB39"/>
    <mergeCell ref="AM38:AM39"/>
    <mergeCell ref="AC38:AD39"/>
    <mergeCell ref="AG38:AH39"/>
    <mergeCell ref="AI38:AJ39"/>
    <mergeCell ref="AK38:AL39"/>
    <mergeCell ref="AM40:AM41"/>
    <mergeCell ref="AC40:AD41"/>
    <mergeCell ref="AG40:AH41"/>
    <mergeCell ref="AI40:AJ41"/>
    <mergeCell ref="AK40:AL41"/>
    <mergeCell ref="AE40:AF41"/>
    <mergeCell ref="W36:X37"/>
    <mergeCell ref="Y36:Z37"/>
    <mergeCell ref="W38:X39"/>
    <mergeCell ref="K42:M42"/>
    <mergeCell ref="N42:P42"/>
    <mergeCell ref="Q40:S40"/>
    <mergeCell ref="N40:P41"/>
    <mergeCell ref="N38:P38"/>
    <mergeCell ref="T40:V40"/>
    <mergeCell ref="W40:X41"/>
    <mergeCell ref="Y40:Z41"/>
    <mergeCell ref="AA40:AB41"/>
    <mergeCell ref="AE42:AF43"/>
    <mergeCell ref="T42:V42"/>
    <mergeCell ref="W42:X43"/>
    <mergeCell ref="Y42:Z43"/>
    <mergeCell ref="AA42:AB43"/>
    <mergeCell ref="AC42:AD43"/>
    <mergeCell ref="N44:P44"/>
    <mergeCell ref="Q42:S43"/>
    <mergeCell ref="Q44:S44"/>
    <mergeCell ref="A42:D43"/>
    <mergeCell ref="E42:G42"/>
    <mergeCell ref="H42:J42"/>
    <mergeCell ref="A44:D45"/>
    <mergeCell ref="E44:G44"/>
    <mergeCell ref="H44:J44"/>
    <mergeCell ref="K44:M44"/>
    <mergeCell ref="AG42:AH43"/>
    <mergeCell ref="AI42:AJ43"/>
    <mergeCell ref="AK42:AL43"/>
    <mergeCell ref="AM42:AM43"/>
    <mergeCell ref="AM44:AM45"/>
    <mergeCell ref="T44:V45"/>
    <mergeCell ref="W44:X45"/>
    <mergeCell ref="Y44:Z45"/>
    <mergeCell ref="AA44:AB45"/>
    <mergeCell ref="AC44:AD45"/>
    <mergeCell ref="AE44:AF45"/>
    <mergeCell ref="AG44:AH45"/>
    <mergeCell ref="AI44:AJ45"/>
    <mergeCell ref="AK44:AL4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192"/>
  <sheetViews>
    <sheetView workbookViewId="0" topLeftCell="A70">
      <selection activeCell="AH55" sqref="AH55"/>
    </sheetView>
  </sheetViews>
  <sheetFormatPr defaultColWidth="3.125" defaultRowHeight="13.5"/>
  <cols>
    <col min="1" max="4" width="3.125" style="70" customWidth="1"/>
    <col min="5" max="34" width="3.125" style="1" customWidth="1"/>
    <col min="35" max="35" width="3.00390625" style="1" customWidth="1"/>
    <col min="36" max="36" width="2.75390625" style="1" customWidth="1"/>
    <col min="37" max="37" width="3.125" style="1" customWidth="1"/>
    <col min="38" max="38" width="3.75390625" style="1" customWidth="1"/>
    <col min="39" max="39" width="2.00390625" style="1" customWidth="1"/>
    <col min="40" max="47" width="3.125" style="1" customWidth="1"/>
    <col min="48" max="48" width="4.875" style="1" customWidth="1"/>
    <col min="49" max="16384" width="3.125" style="1" customWidth="1"/>
  </cols>
  <sheetData>
    <row r="1" spans="1:38" ht="21.75" customHeight="1">
      <c r="A1" s="450" t="s">
        <v>127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178"/>
      <c r="AK1" s="178"/>
      <c r="AL1" s="178"/>
    </row>
    <row r="2" spans="1:38" ht="21" customHeight="1">
      <c r="A2" s="451" t="s">
        <v>2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84"/>
      <c r="AK2" s="84"/>
      <c r="AL2" s="84"/>
    </row>
    <row r="3" spans="1:38" ht="21" customHeight="1" thickBo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84"/>
      <c r="AK3" s="84"/>
      <c r="AL3" s="84"/>
    </row>
    <row r="4" spans="1:71" ht="13.5">
      <c r="A4" s="446" t="s">
        <v>375</v>
      </c>
      <c r="B4" s="447"/>
      <c r="C4" s="447"/>
      <c r="D4" s="447"/>
      <c r="E4" s="442" t="str">
        <f>IF($A5="","",$A5)</f>
        <v>ＦＣ東京深川</v>
      </c>
      <c r="F4" s="442"/>
      <c r="G4" s="443"/>
      <c r="H4" s="441" t="str">
        <f>IF($A7="","",$A7)</f>
        <v>横河武蔵野</v>
      </c>
      <c r="I4" s="442"/>
      <c r="J4" s="443"/>
      <c r="K4" s="441" t="str">
        <f>IF($A9="","",$A9)</f>
        <v>Ｆｏｒｚａ０２</v>
      </c>
      <c r="L4" s="442"/>
      <c r="M4" s="443"/>
      <c r="N4" s="441" t="str">
        <f>IF($A11="","",$A11)</f>
        <v>三菱養和巣鴨</v>
      </c>
      <c r="O4" s="442"/>
      <c r="P4" s="442"/>
      <c r="Q4" s="438" t="s">
        <v>43</v>
      </c>
      <c r="R4" s="438"/>
      <c r="S4" s="438" t="s">
        <v>44</v>
      </c>
      <c r="T4" s="438"/>
      <c r="U4" s="438" t="s">
        <v>45</v>
      </c>
      <c r="V4" s="438"/>
      <c r="W4" s="438" t="s">
        <v>46</v>
      </c>
      <c r="X4" s="438"/>
      <c r="Y4" s="438" t="s">
        <v>47</v>
      </c>
      <c r="Z4" s="438"/>
      <c r="AA4" s="438" t="s">
        <v>48</v>
      </c>
      <c r="AB4" s="438"/>
      <c r="AC4" s="439" t="s">
        <v>49</v>
      </c>
      <c r="AD4" s="439"/>
      <c r="AE4" s="438" t="s">
        <v>50</v>
      </c>
      <c r="AF4" s="440"/>
      <c r="AG4" s="47"/>
      <c r="AJ4" s="228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</row>
    <row r="5" spans="1:71" ht="13.5">
      <c r="A5" s="425" t="s">
        <v>161</v>
      </c>
      <c r="B5" s="426"/>
      <c r="C5" s="426"/>
      <c r="D5" s="426"/>
      <c r="E5" s="411"/>
      <c r="F5" s="411"/>
      <c r="G5" s="435"/>
      <c r="H5" s="429" t="str">
        <f>IF(E7="○","●",IF(E7="●","○",IF(E7="","","△")))</f>
        <v>△</v>
      </c>
      <c r="I5" s="420"/>
      <c r="J5" s="420"/>
      <c r="K5" s="419" t="str">
        <f>IF(E9="○","●",IF(E9="●","○",IF(E9="","","△")))</f>
        <v>●</v>
      </c>
      <c r="L5" s="420"/>
      <c r="M5" s="428"/>
      <c r="N5" s="429" t="str">
        <f>IF(E11="○","●",IF(E11="●","○",IF(E11="","","△")))</f>
        <v>●</v>
      </c>
      <c r="O5" s="420"/>
      <c r="P5" s="421"/>
      <c r="Q5" s="413">
        <f>IF(COUNTIF(E5:P5,"")=14,"",COUNTIF(E5:P5,"○"))</f>
        <v>0</v>
      </c>
      <c r="R5" s="413"/>
      <c r="S5" s="413">
        <f>IF(COUNTIF(E5:P5,"")=14,"",COUNTIF(E5:P5,"●"))</f>
        <v>2</v>
      </c>
      <c r="T5" s="413"/>
      <c r="U5" s="413">
        <f>IF(COUNTIF(E5:P5,"")=14,"",COUNTIF(E5:P5,"△"))</f>
        <v>1</v>
      </c>
      <c r="V5" s="413"/>
      <c r="W5" s="413">
        <f>IF(COUNTIF(E5:P5,"")=14,"",IF(E6="",0,E6)+IF(H6="",0,H6)+IF(K6="",0,K6)+IF(N6="",0,N6))</f>
        <v>3</v>
      </c>
      <c r="X5" s="413"/>
      <c r="Y5" s="413">
        <f>IF(COUNTIF(E5:P5,"")=14,"",IF(G6="",0,G6)+IF(J6="",0,J6)+IF(M6="",0,M6)+IF(P6="",0,P6))</f>
        <v>7</v>
      </c>
      <c r="Z5" s="413"/>
      <c r="AA5" s="413">
        <f>IF(COUNTIF(E5:P5,"")=14,"",Q5*3+U5)</f>
        <v>1</v>
      </c>
      <c r="AB5" s="413"/>
      <c r="AC5" s="413">
        <f>IF(COUNTIF(E5:P5,"")=14,"",W5-Y5)</f>
        <v>-4</v>
      </c>
      <c r="AD5" s="413"/>
      <c r="AE5" s="415">
        <f>IF(COUNTIF(E5:P5,"")=14,"",RANK(AG5,$AG$5:$AG$12,0))</f>
        <v>4</v>
      </c>
      <c r="AF5" s="416"/>
      <c r="AG5" s="410">
        <f>IF(COUNTIF(E5:P5,"")=14,"",IF(AC5="",0,AC5*10000)+AC5*500+AA5*10)</f>
        <v>-41990</v>
      </c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</row>
    <row r="6" spans="1:71" ht="13.5">
      <c r="A6" s="427"/>
      <c r="B6" s="426"/>
      <c r="C6" s="426"/>
      <c r="D6" s="426"/>
      <c r="E6" s="423"/>
      <c r="F6" s="423"/>
      <c r="G6" s="437"/>
      <c r="H6" s="72">
        <f>IF(G8="","",G8)</f>
        <v>1</v>
      </c>
      <c r="I6" s="73" t="s">
        <v>51</v>
      </c>
      <c r="J6" s="72">
        <f>IF(E8="","",E8)</f>
        <v>1</v>
      </c>
      <c r="K6" s="74">
        <f>IF(G10="","",G10)</f>
        <v>0</v>
      </c>
      <c r="L6" s="73" t="s">
        <v>51</v>
      </c>
      <c r="M6" s="75">
        <f>IF(E10="","",E10)</f>
        <v>3</v>
      </c>
      <c r="N6" s="72">
        <f>IF(G12="","",G12)</f>
        <v>2</v>
      </c>
      <c r="O6" s="73" t="s">
        <v>51</v>
      </c>
      <c r="P6" s="75">
        <f>IF(E12="","",E12)</f>
        <v>3</v>
      </c>
      <c r="Q6" s="413"/>
      <c r="R6" s="413"/>
      <c r="S6" s="413"/>
      <c r="T6" s="413"/>
      <c r="U6" s="413"/>
      <c r="V6" s="413"/>
      <c r="W6" s="413"/>
      <c r="X6" s="413"/>
      <c r="Y6" s="413"/>
      <c r="Z6" s="413"/>
      <c r="AA6" s="413"/>
      <c r="AB6" s="413"/>
      <c r="AC6" s="413"/>
      <c r="AD6" s="413"/>
      <c r="AE6" s="497"/>
      <c r="AF6" s="498"/>
      <c r="AG6" s="410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</row>
    <row r="7" spans="1:71" ht="13.5">
      <c r="A7" s="425" t="s">
        <v>201</v>
      </c>
      <c r="B7" s="426"/>
      <c r="C7" s="426"/>
      <c r="D7" s="426"/>
      <c r="E7" s="420" t="str">
        <f>IF(E8&gt;G8,"○",IF(E8&lt;G8,"●",IF(E8="","","△")))</f>
        <v>△</v>
      </c>
      <c r="F7" s="420"/>
      <c r="G7" s="421"/>
      <c r="H7" s="432"/>
      <c r="I7" s="411"/>
      <c r="J7" s="411"/>
      <c r="K7" s="419" t="str">
        <f>IF(H9="○","●",IF(H9="●","○",IF(H9="","","△")))</f>
        <v>△</v>
      </c>
      <c r="L7" s="420"/>
      <c r="M7" s="428"/>
      <c r="N7" s="429" t="str">
        <f>IF(H11="○","●",IF(H11="●","○",IF(H11="","","△")))</f>
        <v>○</v>
      </c>
      <c r="O7" s="420"/>
      <c r="P7" s="421"/>
      <c r="Q7" s="413">
        <f>IF(COUNTIF(E7:P7,"")=14,"",COUNTIF(E7:P7,"○"))</f>
        <v>1</v>
      </c>
      <c r="R7" s="413"/>
      <c r="S7" s="413">
        <f>IF(COUNTIF(E7:P7,"")=14,"",COUNTIF(E7:P7,"●"))</f>
        <v>0</v>
      </c>
      <c r="T7" s="413"/>
      <c r="U7" s="413">
        <f>IF(COUNTIF(E7:P7,"")=14,"",COUNTIF(E7:P7,"△"))</f>
        <v>2</v>
      </c>
      <c r="V7" s="413"/>
      <c r="W7" s="413">
        <f>IF(COUNTIF(E7:P7,"")=14,"",IF(E8="",0,E8)+IF(H8="",0,H8)+IF(K8="",0,K8)+IF(N8="",0,N8))</f>
        <v>3</v>
      </c>
      <c r="X7" s="413"/>
      <c r="Y7" s="413">
        <f>IF(COUNTIF(E7:P7,"")=14,"",IF(G8="",0,G8)+IF(J8="",0,J8)+IF(M8="",0,M8)+IF(P8="",0,P8))</f>
        <v>1</v>
      </c>
      <c r="Z7" s="413"/>
      <c r="AA7" s="413">
        <f>IF(COUNTIF(E7:P7,"")=14,"",Q7*3+U7)</f>
        <v>5</v>
      </c>
      <c r="AB7" s="413"/>
      <c r="AC7" s="413">
        <f>IF(COUNTIF(E7:P7,"")=14,"",W7-Y7)</f>
        <v>2</v>
      </c>
      <c r="AD7" s="413"/>
      <c r="AE7" s="415">
        <f>IF(COUNTIF(E7:P7,"")=14,"",RANK(AG7,$AG$5:$AG$12,0))</f>
        <v>2</v>
      </c>
      <c r="AF7" s="416"/>
      <c r="AG7" s="410">
        <f>IF(COUNTIF(E7:P7,"")=14,"",IF(AC7="",0,AC7*10000)+AC7*500+AA7*10)</f>
        <v>21050</v>
      </c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</row>
    <row r="8" spans="1:104" ht="13.5">
      <c r="A8" s="427"/>
      <c r="B8" s="426"/>
      <c r="C8" s="426"/>
      <c r="D8" s="426"/>
      <c r="E8" s="72">
        <v>1</v>
      </c>
      <c r="F8" s="73" t="s">
        <v>51</v>
      </c>
      <c r="G8" s="75">
        <v>1</v>
      </c>
      <c r="H8" s="433"/>
      <c r="I8" s="423"/>
      <c r="J8" s="423"/>
      <c r="K8" s="74">
        <f>IF(J10="","",J10)</f>
        <v>0</v>
      </c>
      <c r="L8" s="73" t="s">
        <v>51</v>
      </c>
      <c r="M8" s="75">
        <f>IF(H10="","",H10)</f>
        <v>0</v>
      </c>
      <c r="N8" s="72">
        <f>IF(J12="","",J12)</f>
        <v>2</v>
      </c>
      <c r="O8" s="73" t="s">
        <v>51</v>
      </c>
      <c r="P8" s="75">
        <f>IF(H12="","",H12)</f>
        <v>0</v>
      </c>
      <c r="Q8" s="413"/>
      <c r="R8" s="413"/>
      <c r="S8" s="413"/>
      <c r="T8" s="413"/>
      <c r="U8" s="413"/>
      <c r="V8" s="413"/>
      <c r="W8" s="413"/>
      <c r="X8" s="413"/>
      <c r="Y8" s="413"/>
      <c r="Z8" s="413"/>
      <c r="AA8" s="413"/>
      <c r="AB8" s="413"/>
      <c r="AC8" s="413"/>
      <c r="AD8" s="413"/>
      <c r="AE8" s="497"/>
      <c r="AF8" s="498"/>
      <c r="AG8" s="410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CC8" s="80"/>
      <c r="CD8" s="80"/>
      <c r="CE8" s="80"/>
      <c r="CF8" s="80"/>
      <c r="CG8" s="81"/>
      <c r="CH8" s="81"/>
      <c r="CI8" s="82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</row>
    <row r="9" spans="1:104" ht="13.5">
      <c r="A9" s="425" t="s">
        <v>209</v>
      </c>
      <c r="B9" s="426"/>
      <c r="C9" s="426"/>
      <c r="D9" s="426"/>
      <c r="E9" s="420" t="str">
        <f>IF(E10&gt;G10,"○",IF(E10&lt;G10,"●",IF(E10="","","△")))</f>
        <v>○</v>
      </c>
      <c r="F9" s="420"/>
      <c r="G9" s="428"/>
      <c r="H9" s="429" t="str">
        <f>IF(H10&gt;J10,"○",IF(H10&lt;J10,"●",IF(H10="","","△")))</f>
        <v>△</v>
      </c>
      <c r="I9" s="420"/>
      <c r="J9" s="420"/>
      <c r="K9" s="434"/>
      <c r="L9" s="411"/>
      <c r="M9" s="435"/>
      <c r="N9" s="429" t="str">
        <f>IF(K11="○","●",IF(K11="●","○",IF(K11="","","△")))</f>
        <v>△</v>
      </c>
      <c r="O9" s="420"/>
      <c r="P9" s="421"/>
      <c r="Q9" s="413">
        <f>IF(COUNTIF(E9:P9,"")=14,"",COUNTIF(E9:P9,"○"))</f>
        <v>1</v>
      </c>
      <c r="R9" s="413"/>
      <c r="S9" s="413">
        <f>IF(COUNTIF(E9:P9,"")=14,"",COUNTIF(E9:P9,"●"))</f>
        <v>0</v>
      </c>
      <c r="T9" s="413"/>
      <c r="U9" s="413">
        <f>IF(COUNTIF(E9:P9,"")=14,"",COUNTIF(E9:P9,"△"))</f>
        <v>2</v>
      </c>
      <c r="V9" s="413"/>
      <c r="W9" s="413">
        <f>IF(COUNTIF(E9:P9,"")=14,"",IF(E10="",0,E10)+IF(H10="",0,H10)+IF(K10="",0,K10)+IF(N10="",0,N10))</f>
        <v>3</v>
      </c>
      <c r="X9" s="413"/>
      <c r="Y9" s="413">
        <f>IF(COUNTIF(E9:P9,"")=14,"",IF(G10="",0,G10)+IF(J10="",0,J10)+IF(M10="",0,M10)+IF(P10="",0,P10))</f>
        <v>0</v>
      </c>
      <c r="Z9" s="413"/>
      <c r="AA9" s="413">
        <f>IF(COUNTIF(E9:P9,"")=14,"",Q9*3+U9)</f>
        <v>5</v>
      </c>
      <c r="AB9" s="413"/>
      <c r="AC9" s="413">
        <f>IF(COUNTIF(E9:P9,"")=14,"",W9-Y9)</f>
        <v>3</v>
      </c>
      <c r="AD9" s="413"/>
      <c r="AE9" s="415">
        <f>IF(COUNTIF(E9:P9,"")=14,"",RANK(AG9,$AG$5:$AG$12,0))</f>
        <v>1</v>
      </c>
      <c r="AF9" s="416"/>
      <c r="AG9" s="410">
        <f>IF(COUNTIF(E9:P9,"")=14,"",IF(AC9="",0,AC9*10000)+AC9*500+AA9*10)</f>
        <v>31550</v>
      </c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CC9" s="80"/>
      <c r="CD9" s="80"/>
      <c r="CE9" s="80"/>
      <c r="CF9" s="80"/>
      <c r="CG9" s="81"/>
      <c r="CH9" s="81"/>
      <c r="CI9" s="82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</row>
    <row r="10" spans="1:104" ht="13.5">
      <c r="A10" s="427"/>
      <c r="B10" s="426"/>
      <c r="C10" s="426"/>
      <c r="D10" s="426"/>
      <c r="E10" s="72">
        <v>3</v>
      </c>
      <c r="F10" s="73" t="s">
        <v>51</v>
      </c>
      <c r="G10" s="75">
        <v>0</v>
      </c>
      <c r="H10" s="72">
        <v>0</v>
      </c>
      <c r="I10" s="73" t="s">
        <v>51</v>
      </c>
      <c r="J10" s="72">
        <v>0</v>
      </c>
      <c r="K10" s="436"/>
      <c r="L10" s="423"/>
      <c r="M10" s="437"/>
      <c r="N10" s="72">
        <f>IF(M12="","",M12)</f>
        <v>0</v>
      </c>
      <c r="O10" s="73" t="s">
        <v>51</v>
      </c>
      <c r="P10" s="75">
        <f>IF(K12="","",K12)</f>
        <v>0</v>
      </c>
      <c r="Q10" s="413"/>
      <c r="R10" s="413"/>
      <c r="S10" s="413"/>
      <c r="T10" s="413"/>
      <c r="U10" s="413"/>
      <c r="V10" s="413"/>
      <c r="W10" s="413"/>
      <c r="X10" s="413"/>
      <c r="Y10" s="413"/>
      <c r="Z10" s="413"/>
      <c r="AA10" s="413"/>
      <c r="AB10" s="413"/>
      <c r="AC10" s="413"/>
      <c r="AD10" s="413"/>
      <c r="AE10" s="497"/>
      <c r="AF10" s="498"/>
      <c r="AG10" s="410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</row>
    <row r="11" spans="1:104" ht="13.5">
      <c r="A11" s="425" t="s">
        <v>164</v>
      </c>
      <c r="B11" s="426"/>
      <c r="C11" s="426"/>
      <c r="D11" s="426"/>
      <c r="E11" s="420" t="str">
        <f>IF(E12&gt;G12,"○",IF(E12&lt;G12,"●",IF(E12="","","△")))</f>
        <v>○</v>
      </c>
      <c r="F11" s="420"/>
      <c r="G11" s="428"/>
      <c r="H11" s="429" t="str">
        <f>IF(H12&gt;J12,"○",IF(H12&lt;J12,"●",IF(H12="","","△")))</f>
        <v>●</v>
      </c>
      <c r="I11" s="420"/>
      <c r="J11" s="420"/>
      <c r="K11" s="419" t="str">
        <f>IF(K12&gt;M12,"○",IF(K12&lt;M12,"●",IF(K12="","","△")))</f>
        <v>△</v>
      </c>
      <c r="L11" s="420"/>
      <c r="M11" s="421"/>
      <c r="N11" s="432"/>
      <c r="O11" s="411"/>
      <c r="P11" s="422"/>
      <c r="Q11" s="413">
        <f>IF(COUNTIF(E11:P11,"")=14,"",COUNTIF(E11:P11,"○"))</f>
        <v>1</v>
      </c>
      <c r="R11" s="413"/>
      <c r="S11" s="413">
        <f>IF(COUNTIF(E11:P11,"")=14,"",COUNTIF(E11:P11,"●"))</f>
        <v>1</v>
      </c>
      <c r="T11" s="413"/>
      <c r="U11" s="413">
        <f>IF(COUNTIF(E11:P11,"")=14,"",COUNTIF(E11:P11,"△"))</f>
        <v>1</v>
      </c>
      <c r="V11" s="413"/>
      <c r="W11" s="413">
        <f>IF(COUNTIF(E11:P11,"")=14,"",IF(E12="",0,E12)+IF(H12="",0,H12)+IF(K12="",0,K12)+IF(N12="",0,N12))</f>
        <v>3</v>
      </c>
      <c r="X11" s="413"/>
      <c r="Y11" s="413">
        <f>IF(COUNTIF(E11:P11,"")=14,"",IF(G12="",0,G12)+IF(J12="",0,J12)+IF(M12="",0,M12)+IF(P12="",0,P12))</f>
        <v>4</v>
      </c>
      <c r="Z11" s="413"/>
      <c r="AA11" s="413">
        <f>IF(COUNTIF(E11:P11,"")=14,"",Q11*3+U11)</f>
        <v>4</v>
      </c>
      <c r="AB11" s="413"/>
      <c r="AC11" s="413">
        <f>IF(COUNTIF(E11:P11,"")=14,"",W11-Y11)</f>
        <v>-1</v>
      </c>
      <c r="AD11" s="413"/>
      <c r="AE11" s="415">
        <f>IF(COUNTIF(E11:P11,"")=14,"",RANK(AG11,$AG$5:$AG$12,0))</f>
        <v>3</v>
      </c>
      <c r="AF11" s="416"/>
      <c r="AG11" s="410">
        <f>IF(COUNTIF(E11:P11,"")=14,"",IF(AC11="",0,AC11*10000)+AC11*500+AA11*10)</f>
        <v>-10460</v>
      </c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</row>
    <row r="12" spans="1:104" ht="14.25" thickBot="1">
      <c r="A12" s="430"/>
      <c r="B12" s="431"/>
      <c r="C12" s="431"/>
      <c r="D12" s="431"/>
      <c r="E12" s="76">
        <v>3</v>
      </c>
      <c r="F12" s="77" t="s">
        <v>51</v>
      </c>
      <c r="G12" s="78">
        <v>2</v>
      </c>
      <c r="H12" s="76">
        <v>0</v>
      </c>
      <c r="I12" s="231" t="s">
        <v>370</v>
      </c>
      <c r="J12" s="76">
        <v>2</v>
      </c>
      <c r="K12" s="79">
        <v>0</v>
      </c>
      <c r="L12" s="77" t="s">
        <v>51</v>
      </c>
      <c r="M12" s="78">
        <v>0</v>
      </c>
      <c r="N12" s="499"/>
      <c r="O12" s="412"/>
      <c r="P12" s="476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7"/>
      <c r="AF12" s="418"/>
      <c r="AG12" s="410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</row>
    <row r="13" spans="1:38" ht="13.5" customHeight="1" thickBot="1">
      <c r="A13" s="172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84"/>
      <c r="AK13" s="84"/>
      <c r="AL13" s="84"/>
    </row>
    <row r="14" spans="1:71" ht="13.5">
      <c r="A14" s="448" t="s">
        <v>210</v>
      </c>
      <c r="B14" s="449"/>
      <c r="C14" s="449"/>
      <c r="D14" s="449"/>
      <c r="E14" s="442" t="str">
        <f>IF($A15="","",$A15)</f>
        <v>ジェファ</v>
      </c>
      <c r="F14" s="442"/>
      <c r="G14" s="443"/>
      <c r="H14" s="441" t="str">
        <f>IF($A17="","",$A17)</f>
        <v>東京ｳﾞｪﾙﾃﾞｨ</v>
      </c>
      <c r="I14" s="442"/>
      <c r="J14" s="443"/>
      <c r="K14" s="441" t="str">
        <f>IF($A19="","",$A19)</f>
        <v>ＦＣ多摩</v>
      </c>
      <c r="L14" s="442"/>
      <c r="M14" s="443"/>
      <c r="N14" s="441" t="str">
        <f>IF($A21="","",$A21)</f>
        <v>ＦＣ東京むさし</v>
      </c>
      <c r="O14" s="442"/>
      <c r="P14" s="442"/>
      <c r="Q14" s="438" t="s">
        <v>43</v>
      </c>
      <c r="R14" s="438"/>
      <c r="S14" s="438" t="s">
        <v>44</v>
      </c>
      <c r="T14" s="438"/>
      <c r="U14" s="438" t="s">
        <v>45</v>
      </c>
      <c r="V14" s="438"/>
      <c r="W14" s="438" t="s">
        <v>46</v>
      </c>
      <c r="X14" s="438"/>
      <c r="Y14" s="438" t="s">
        <v>47</v>
      </c>
      <c r="Z14" s="438"/>
      <c r="AA14" s="438" t="s">
        <v>48</v>
      </c>
      <c r="AB14" s="438"/>
      <c r="AC14" s="439" t="s">
        <v>49</v>
      </c>
      <c r="AD14" s="439"/>
      <c r="AE14" s="438" t="s">
        <v>50</v>
      </c>
      <c r="AF14" s="440"/>
      <c r="AG14" s="47"/>
      <c r="AJ14" s="228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</row>
    <row r="15" spans="1:71" ht="13.5">
      <c r="A15" s="425" t="s">
        <v>211</v>
      </c>
      <c r="B15" s="426"/>
      <c r="C15" s="426"/>
      <c r="D15" s="426"/>
      <c r="E15" s="411"/>
      <c r="F15" s="411"/>
      <c r="G15" s="435"/>
      <c r="H15" s="503">
        <f>IF(E17="○","●",IF(E17="●","○",IF(E17="","","△")))</f>
      </c>
      <c r="I15" s="501"/>
      <c r="J15" s="501"/>
      <c r="K15" s="419" t="str">
        <f>IF(E19="○","●",IF(E19="●","○",IF(E19="","","△")))</f>
        <v>△</v>
      </c>
      <c r="L15" s="420"/>
      <c r="M15" s="428"/>
      <c r="N15" s="429" t="str">
        <f>IF(E21="○","●",IF(E21="●","○",IF(E21="","","△")))</f>
        <v>○</v>
      </c>
      <c r="O15" s="420"/>
      <c r="P15" s="421"/>
      <c r="Q15" s="413">
        <f>IF(COUNTIF(E15:P15,"")=14,"",COUNTIF(E15:P15,"○"))</f>
        <v>1</v>
      </c>
      <c r="R15" s="413"/>
      <c r="S15" s="413">
        <f>IF(COUNTIF(E15:P15,"")=14,"",COUNTIF(E15:P15,"●"))</f>
        <v>0</v>
      </c>
      <c r="T15" s="413"/>
      <c r="U15" s="413">
        <f>IF(COUNTIF(E15:P15,"")=14,"",COUNTIF(E15:P15,"△"))</f>
        <v>1</v>
      </c>
      <c r="V15" s="413"/>
      <c r="W15" s="413">
        <f>IF(COUNTIF(E15:P15,"")=14,"",IF(E16="",0,E16)+IF(H16="",0,H16)+IF(K16="",0,K16)+IF(N16="",0,N16))</f>
        <v>3</v>
      </c>
      <c r="X15" s="413"/>
      <c r="Y15" s="413">
        <f>IF(COUNTIF(E15:P15,"")=14,"",IF(G16="",0,G16)+IF(J16="",0,J16)+IF(M16="",0,M16)+IF(P16="",0,P16))</f>
        <v>2</v>
      </c>
      <c r="Z15" s="413"/>
      <c r="AA15" s="413">
        <f>IF(COUNTIF(E15:P15,"")=14,"",Q15*3+U15)</f>
        <v>4</v>
      </c>
      <c r="AB15" s="413"/>
      <c r="AC15" s="413">
        <f>IF(COUNTIF(E15:P15,"")=14,"",W15-Y15)</f>
        <v>1</v>
      </c>
      <c r="AD15" s="413"/>
      <c r="AE15" s="415">
        <f>IF(COUNTIF(E15:P15,"")=14,"",RANK(AG15,$AG$15:$AG$22,0))</f>
        <v>1</v>
      </c>
      <c r="AF15" s="416"/>
      <c r="AG15" s="410">
        <f>IF(COUNTIF(E15:P15,"")=14,"",IF(AC15="",0,AC15*10000)+AC15*500+AA15*10)</f>
        <v>10540</v>
      </c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</row>
    <row r="16" spans="1:71" ht="13.5">
      <c r="A16" s="427"/>
      <c r="B16" s="426"/>
      <c r="C16" s="426"/>
      <c r="D16" s="426"/>
      <c r="E16" s="423"/>
      <c r="F16" s="423"/>
      <c r="G16" s="437"/>
      <c r="H16" s="232">
        <f>IF(G18="","",G18)</f>
      </c>
      <c r="I16" s="233" t="s">
        <v>51</v>
      </c>
      <c r="J16" s="232">
        <f>IF(E18="","",E18)</f>
      </c>
      <c r="K16" s="74">
        <f>IF(G20="","",G20)</f>
        <v>2</v>
      </c>
      <c r="L16" s="73" t="s">
        <v>51</v>
      </c>
      <c r="M16" s="75">
        <f>IF(E20="","",E20)</f>
        <v>2</v>
      </c>
      <c r="N16" s="72">
        <f>IF(G22="","",G22)</f>
        <v>1</v>
      </c>
      <c r="O16" s="73" t="s">
        <v>51</v>
      </c>
      <c r="P16" s="75">
        <f>IF(E22="","",E22)</f>
        <v>0</v>
      </c>
      <c r="Q16" s="413"/>
      <c r="R16" s="413"/>
      <c r="S16" s="413"/>
      <c r="T16" s="413"/>
      <c r="U16" s="413"/>
      <c r="V16" s="413"/>
      <c r="W16" s="413"/>
      <c r="X16" s="413"/>
      <c r="Y16" s="413"/>
      <c r="Z16" s="413"/>
      <c r="AA16" s="413"/>
      <c r="AB16" s="413"/>
      <c r="AC16" s="413"/>
      <c r="AD16" s="413"/>
      <c r="AE16" s="497"/>
      <c r="AF16" s="498"/>
      <c r="AG16" s="410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</row>
    <row r="17" spans="1:71" ht="13.5">
      <c r="A17" s="425" t="s">
        <v>165</v>
      </c>
      <c r="B17" s="426"/>
      <c r="C17" s="426"/>
      <c r="D17" s="426"/>
      <c r="E17" s="501">
        <f>IF(E18&gt;G18,"○",IF(E18&lt;G18,"●",IF(E18="","","△")))</f>
      </c>
      <c r="F17" s="501"/>
      <c r="G17" s="502"/>
      <c r="H17" s="432"/>
      <c r="I17" s="411"/>
      <c r="J17" s="411"/>
      <c r="K17" s="419" t="str">
        <f>IF(H19="○","●",IF(H19="●","○",IF(H19="","","△")))</f>
        <v>○</v>
      </c>
      <c r="L17" s="420"/>
      <c r="M17" s="428"/>
      <c r="N17" s="429" t="str">
        <f>IF(H21="○","●",IF(H21="●","○",IF(H21="","","△")))</f>
        <v>△</v>
      </c>
      <c r="O17" s="420"/>
      <c r="P17" s="421"/>
      <c r="Q17" s="413">
        <f>IF(COUNTIF(E17:P17,"")=14,"",COUNTIF(E17:P17,"○"))</f>
        <v>1</v>
      </c>
      <c r="R17" s="413"/>
      <c r="S17" s="413">
        <f>IF(COUNTIF(E17:P17,"")=14,"",COUNTIF(E17:P17,"●"))</f>
        <v>0</v>
      </c>
      <c r="T17" s="413"/>
      <c r="U17" s="413">
        <f>IF(COUNTIF(E17:P17,"")=14,"",COUNTIF(E17:P17,"△"))</f>
        <v>1</v>
      </c>
      <c r="V17" s="413"/>
      <c r="W17" s="413">
        <f>IF(COUNTIF(E17:P17,"")=14,"",IF(E18="",0,E18)+IF(H18="",0,H18)+IF(K18="",0,K18)+IF(N18="",0,N18))</f>
        <v>5</v>
      </c>
      <c r="X17" s="413"/>
      <c r="Y17" s="413">
        <f>IF(COUNTIF(E17:P17,"")=14,"",IF(G18="",0,G18)+IF(J18="",0,J18)+IF(M18="",0,M18)+IF(P18="",0,P18))</f>
        <v>4</v>
      </c>
      <c r="Z17" s="413"/>
      <c r="AA17" s="413">
        <f>IF(COUNTIF(E17:P17,"")=14,"",Q17*3+U17)</f>
        <v>4</v>
      </c>
      <c r="AB17" s="413"/>
      <c r="AC17" s="413">
        <f>IF(COUNTIF(E17:P17,"")=14,"",W17-Y17)</f>
        <v>1</v>
      </c>
      <c r="AD17" s="413"/>
      <c r="AE17" s="415">
        <f>IF(COUNTIF(E17:P17,"")=14,"",RANK(AG17,$AG$15:$AG$22,0))</f>
        <v>1</v>
      </c>
      <c r="AF17" s="416"/>
      <c r="AG17" s="410">
        <f>IF(COUNTIF(E17:P17,"")=14,"",IF(AC17="",0,AC17*10000)+AC17*500+AA17*10)</f>
        <v>10540</v>
      </c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</row>
    <row r="18" spans="1:104" ht="13.5">
      <c r="A18" s="427"/>
      <c r="B18" s="426"/>
      <c r="C18" s="426"/>
      <c r="D18" s="426"/>
      <c r="E18" s="232"/>
      <c r="F18" s="233" t="s">
        <v>51</v>
      </c>
      <c r="G18" s="234"/>
      <c r="H18" s="433"/>
      <c r="I18" s="423"/>
      <c r="J18" s="423"/>
      <c r="K18" s="74">
        <f>IF(J20="","",J20)</f>
        <v>3</v>
      </c>
      <c r="L18" s="73" t="s">
        <v>51</v>
      </c>
      <c r="M18" s="75">
        <f>IF(H20="","",H20)</f>
        <v>2</v>
      </c>
      <c r="N18" s="72">
        <f>IF(J22="","",J22)</f>
        <v>2</v>
      </c>
      <c r="O18" s="73" t="s">
        <v>51</v>
      </c>
      <c r="P18" s="75">
        <f>IF(H22="","",H22)</f>
        <v>2</v>
      </c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  <c r="AC18" s="413"/>
      <c r="AD18" s="413"/>
      <c r="AE18" s="497"/>
      <c r="AF18" s="498"/>
      <c r="AG18" s="410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CC18" s="80"/>
      <c r="CD18" s="80"/>
      <c r="CE18" s="80"/>
      <c r="CF18" s="80"/>
      <c r="CG18" s="81"/>
      <c r="CH18" s="81"/>
      <c r="CI18" s="82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</row>
    <row r="19" spans="1:104" ht="13.5">
      <c r="A19" s="425" t="s">
        <v>166</v>
      </c>
      <c r="B19" s="426"/>
      <c r="C19" s="426"/>
      <c r="D19" s="426"/>
      <c r="E19" s="420" t="str">
        <f>IF(E20&gt;G20,"○",IF(E20&lt;G20,"●",IF(E20="","","△")))</f>
        <v>△</v>
      </c>
      <c r="F19" s="420"/>
      <c r="G19" s="428"/>
      <c r="H19" s="429" t="str">
        <f>IF(H20&gt;J20,"○",IF(H20&lt;J20,"●",IF(H20="","","△")))</f>
        <v>●</v>
      </c>
      <c r="I19" s="420"/>
      <c r="J19" s="420"/>
      <c r="K19" s="434"/>
      <c r="L19" s="411"/>
      <c r="M19" s="435"/>
      <c r="N19" s="503">
        <f>IF(K21="○","●",IF(K21="●","○",IF(K21="","","△")))</f>
      </c>
      <c r="O19" s="501"/>
      <c r="P19" s="502"/>
      <c r="Q19" s="413">
        <f>IF(COUNTIF(E19:P19,"")=14,"",COUNTIF(E19:P19,"○"))</f>
        <v>0</v>
      </c>
      <c r="R19" s="413"/>
      <c r="S19" s="413">
        <f>IF(COUNTIF(E19:P19,"")=14,"",COUNTIF(E19:P19,"●"))</f>
        <v>1</v>
      </c>
      <c r="T19" s="413"/>
      <c r="U19" s="413">
        <f>IF(COUNTIF(E19:P19,"")=14,"",COUNTIF(E19:P19,"△"))</f>
        <v>1</v>
      </c>
      <c r="V19" s="413"/>
      <c r="W19" s="413">
        <f>IF(COUNTIF(E19:P19,"")=14,"",IF(E20="",0,E20)+IF(H20="",0,H20)+IF(K20="",0,K20)+IF(N20="",0,N20))</f>
        <v>4</v>
      </c>
      <c r="X19" s="413"/>
      <c r="Y19" s="413">
        <f>IF(COUNTIF(E19:P19,"")=14,"",IF(G20="",0,G20)+IF(J20="",0,J20)+IF(M20="",0,M20)+IF(P20="",0,P20))</f>
        <v>5</v>
      </c>
      <c r="Z19" s="413"/>
      <c r="AA19" s="413">
        <f>IF(COUNTIF(E19:P19,"")=14,"",Q19*3+U19)</f>
        <v>1</v>
      </c>
      <c r="AB19" s="413"/>
      <c r="AC19" s="413">
        <f>IF(COUNTIF(E19:P19,"")=14,"",W19-Y19)</f>
        <v>-1</v>
      </c>
      <c r="AD19" s="413"/>
      <c r="AE19" s="415">
        <f>IF(COUNTIF(E19:P19,"")=14,"",RANK(AG19,$AG$15:$AG$22,0))</f>
        <v>3</v>
      </c>
      <c r="AF19" s="416"/>
      <c r="AG19" s="410">
        <f>IF(COUNTIF(E19:P19,"")=14,"",IF(AC19="",0,AC19*10000)+AC19*500+AA19*10)</f>
        <v>-10490</v>
      </c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CC19" s="80"/>
      <c r="CD19" s="80"/>
      <c r="CE19" s="80"/>
      <c r="CF19" s="80"/>
      <c r="CG19" s="81"/>
      <c r="CH19" s="81"/>
      <c r="CI19" s="82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</row>
    <row r="20" spans="1:104" ht="13.5">
      <c r="A20" s="427"/>
      <c r="B20" s="426"/>
      <c r="C20" s="426"/>
      <c r="D20" s="426"/>
      <c r="E20" s="72">
        <v>2</v>
      </c>
      <c r="F20" s="73" t="s">
        <v>51</v>
      </c>
      <c r="G20" s="75">
        <v>2</v>
      </c>
      <c r="H20" s="72">
        <v>2</v>
      </c>
      <c r="I20" s="73" t="s">
        <v>51</v>
      </c>
      <c r="J20" s="72">
        <v>3</v>
      </c>
      <c r="K20" s="436"/>
      <c r="L20" s="423"/>
      <c r="M20" s="437"/>
      <c r="N20" s="232">
        <f>IF(M22="","",M22)</f>
      </c>
      <c r="O20" s="233" t="s">
        <v>51</v>
      </c>
      <c r="P20" s="234">
        <f>IF(K22="","",K22)</f>
      </c>
      <c r="Q20" s="413"/>
      <c r="R20" s="413"/>
      <c r="S20" s="413"/>
      <c r="T20" s="413"/>
      <c r="U20" s="413"/>
      <c r="V20" s="413"/>
      <c r="W20" s="413"/>
      <c r="X20" s="413"/>
      <c r="Y20" s="413"/>
      <c r="Z20" s="413"/>
      <c r="AA20" s="413"/>
      <c r="AB20" s="413"/>
      <c r="AC20" s="413"/>
      <c r="AD20" s="413"/>
      <c r="AE20" s="497"/>
      <c r="AF20" s="498"/>
      <c r="AG20" s="410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</row>
    <row r="21" spans="1:104" ht="13.5">
      <c r="A21" s="425" t="s">
        <v>167</v>
      </c>
      <c r="B21" s="426"/>
      <c r="C21" s="426"/>
      <c r="D21" s="426"/>
      <c r="E21" s="420" t="str">
        <f>IF(E22&gt;G22,"○",IF(E22&lt;G22,"●",IF(E22="","","△")))</f>
        <v>●</v>
      </c>
      <c r="F21" s="420"/>
      <c r="G21" s="428"/>
      <c r="H21" s="429" t="str">
        <f>IF(H22&gt;J22,"○",IF(H22&lt;J22,"●",IF(H22="","","△")))</f>
        <v>△</v>
      </c>
      <c r="I21" s="420"/>
      <c r="J21" s="420"/>
      <c r="K21" s="500">
        <f>IF(K22&gt;M22,"○",IF(K22&lt;M22,"●",IF(K22="","","△")))</f>
      </c>
      <c r="L21" s="501"/>
      <c r="M21" s="502"/>
      <c r="N21" s="432"/>
      <c r="O21" s="411"/>
      <c r="P21" s="422"/>
      <c r="Q21" s="413">
        <f>IF(COUNTIF(E21:P21,"")=14,"",COUNTIF(E21:P21,"○"))</f>
        <v>0</v>
      </c>
      <c r="R21" s="413"/>
      <c r="S21" s="413">
        <f>IF(COUNTIF(E21:P21,"")=14,"",COUNTIF(E21:P21,"●"))</f>
        <v>1</v>
      </c>
      <c r="T21" s="413"/>
      <c r="U21" s="413">
        <f>IF(COUNTIF(E21:P21,"")=14,"",COUNTIF(E21:P21,"△"))</f>
        <v>1</v>
      </c>
      <c r="V21" s="413"/>
      <c r="W21" s="413">
        <f>IF(COUNTIF(E21:P21,"")=14,"",IF(E22="",0,E22)+IF(H22="",0,H22)+IF(K22="",0,K22)+IF(N22="",0,N22))</f>
        <v>2</v>
      </c>
      <c r="X21" s="413"/>
      <c r="Y21" s="413">
        <f>IF(COUNTIF(E21:P21,"")=14,"",IF(G22="",0,G22)+IF(J22="",0,J22)+IF(M22="",0,M22)+IF(P22="",0,P22))</f>
        <v>3</v>
      </c>
      <c r="Z21" s="413"/>
      <c r="AA21" s="413">
        <f>IF(COUNTIF(E21:P21,"")=14,"",Q21*3+U21)</f>
        <v>1</v>
      </c>
      <c r="AB21" s="413"/>
      <c r="AC21" s="413">
        <f>IF(COUNTIF(E21:P21,"")=14,"",W21-Y21)</f>
        <v>-1</v>
      </c>
      <c r="AD21" s="413"/>
      <c r="AE21" s="415">
        <f>IF(COUNTIF(E21:P21,"")=14,"",RANK(AG21,$AG$15:$AG$22,0))</f>
        <v>3</v>
      </c>
      <c r="AF21" s="416"/>
      <c r="AG21" s="410">
        <f>IF(COUNTIF(E21:P21,"")=14,"",IF(AC21="",0,AC21*10000)+AC21*500+AA21*10)</f>
        <v>-10490</v>
      </c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</row>
    <row r="22" spans="1:104" ht="14.25" thickBot="1">
      <c r="A22" s="430"/>
      <c r="B22" s="431"/>
      <c r="C22" s="431"/>
      <c r="D22" s="431"/>
      <c r="E22" s="76">
        <v>0</v>
      </c>
      <c r="F22" s="77" t="s">
        <v>51</v>
      </c>
      <c r="G22" s="78">
        <v>1</v>
      </c>
      <c r="H22" s="76">
        <v>2</v>
      </c>
      <c r="I22" s="77" t="s">
        <v>51</v>
      </c>
      <c r="J22" s="76">
        <v>2</v>
      </c>
      <c r="K22" s="235"/>
      <c r="L22" s="236" t="s">
        <v>51</v>
      </c>
      <c r="M22" s="237"/>
      <c r="N22" s="499"/>
      <c r="O22" s="412"/>
      <c r="P22" s="476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7"/>
      <c r="AF22" s="418"/>
      <c r="AG22" s="410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</row>
    <row r="23" spans="1:38" ht="14.25" customHeight="1" thickBot="1">
      <c r="A23" s="172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84"/>
      <c r="AK23" s="84"/>
      <c r="AL23" s="84"/>
    </row>
    <row r="24" spans="1:36" ht="13.5" customHeight="1">
      <c r="A24" s="472" t="s">
        <v>376</v>
      </c>
      <c r="B24" s="473"/>
      <c r="C24" s="473"/>
      <c r="D24" s="474"/>
      <c r="E24" s="457" t="str">
        <f>IF($A25="","",$A25)</f>
        <v>ＪＡＣＰＡ</v>
      </c>
      <c r="F24" s="442"/>
      <c r="G24" s="443"/>
      <c r="H24" s="441" t="str">
        <f>IF($A27="","",$A27)</f>
        <v>町田ＪＦＣ</v>
      </c>
      <c r="I24" s="442"/>
      <c r="J24" s="443"/>
      <c r="K24" s="441" t="str">
        <f>IF($A29="","",$A29)</f>
        <v>東京・久留米</v>
      </c>
      <c r="L24" s="442"/>
      <c r="M24" s="443"/>
      <c r="N24" s="441" t="str">
        <f>IF($A31="","",$A31)</f>
        <v>ＦＣ町田ゼルビア</v>
      </c>
      <c r="O24" s="442"/>
      <c r="P24" s="443"/>
      <c r="Q24" s="441" t="str">
        <f>IF($A33="","",$A33)</f>
        <v>ＧＩＵＳＴＩ</v>
      </c>
      <c r="R24" s="442"/>
      <c r="S24" s="458"/>
      <c r="T24" s="459" t="s">
        <v>43</v>
      </c>
      <c r="U24" s="460"/>
      <c r="V24" s="459" t="s">
        <v>44</v>
      </c>
      <c r="W24" s="460"/>
      <c r="X24" s="459" t="s">
        <v>45</v>
      </c>
      <c r="Y24" s="460"/>
      <c r="Z24" s="459" t="s">
        <v>46</v>
      </c>
      <c r="AA24" s="460"/>
      <c r="AB24" s="459" t="s">
        <v>47</v>
      </c>
      <c r="AC24" s="460"/>
      <c r="AD24" s="459" t="s">
        <v>48</v>
      </c>
      <c r="AE24" s="460"/>
      <c r="AF24" s="457" t="s">
        <v>49</v>
      </c>
      <c r="AG24" s="458"/>
      <c r="AH24" s="459" t="s">
        <v>50</v>
      </c>
      <c r="AI24" s="496"/>
      <c r="AJ24" s="47"/>
    </row>
    <row r="25" spans="1:36" ht="13.5">
      <c r="A25" s="452" t="s">
        <v>377</v>
      </c>
      <c r="B25" s="453"/>
      <c r="C25" s="453"/>
      <c r="D25" s="454"/>
      <c r="E25" s="434"/>
      <c r="F25" s="411"/>
      <c r="G25" s="435"/>
      <c r="H25" s="429" t="str">
        <f>IF(E27="○","●",IF(E27="●","○",IF(E27="","","△")))</f>
        <v>●</v>
      </c>
      <c r="I25" s="420"/>
      <c r="J25" s="421"/>
      <c r="K25" s="419" t="str">
        <f>IF(E29="○","●",IF(E29="●","○",IF(E29="","","△")))</f>
        <v>●</v>
      </c>
      <c r="L25" s="420"/>
      <c r="M25" s="428"/>
      <c r="N25" s="429" t="str">
        <f>IF(E31="○","●",IF(E31="●","○",IF(E31="","","△")))</f>
        <v>●</v>
      </c>
      <c r="O25" s="420"/>
      <c r="P25" s="421"/>
      <c r="Q25" s="419" t="str">
        <f>IF(E33="○","●",IF(E33="●","○",IF(E33="","","△")))</f>
        <v>●</v>
      </c>
      <c r="R25" s="420"/>
      <c r="S25" s="421"/>
      <c r="T25" s="461">
        <f>IF(COUNTIF(E25:S25,"")=14,"",COUNTIF(E25:S25,"○"))</f>
        <v>0</v>
      </c>
      <c r="U25" s="462"/>
      <c r="V25" s="461">
        <f>IF(COUNTIF(E25:S25,"")=14,"",COUNTIF(E25:S25,"●"))</f>
        <v>4</v>
      </c>
      <c r="W25" s="462"/>
      <c r="X25" s="461">
        <f>IF(COUNTIF(E25:S25,"")=14,"",COUNTIF(E25:S25,"△"))</f>
        <v>0</v>
      </c>
      <c r="Y25" s="462"/>
      <c r="Z25" s="461">
        <f>IF(COUNTIF(E25:S25,"")=14,"",IF(E26="",0,E26)+IF(H26="",0,H26)+IF(K26="",0,K26)+IF(N26="",0,N26)+IF(Q26="",0,Q26))</f>
        <v>2</v>
      </c>
      <c r="AA25" s="462"/>
      <c r="AB25" s="461">
        <f>IF(COUNTIF(E25:S25,"")=14,"",IF(G26="",0,G26)+IF(J26="",0,J26)+IF(M26="",0,M26)+IF(P26="",0,P26)+IF(S26="",0,S26))</f>
        <v>13</v>
      </c>
      <c r="AC25" s="462"/>
      <c r="AD25" s="461">
        <f>IF(COUNTIF(E25:S25,"")=14,"",T25*3+X25)</f>
        <v>0</v>
      </c>
      <c r="AE25" s="462"/>
      <c r="AF25" s="461">
        <f>IF(COUNTIF(E25:S25,"")=14,"",Z25-AB25)</f>
        <v>-11</v>
      </c>
      <c r="AG25" s="462"/>
      <c r="AH25" s="467">
        <f>IF(COUNTIF(E25:S25,"")=14,"",RANK(AJ25,$AJ$25:$AJ$34,0))</f>
        <v>5</v>
      </c>
      <c r="AI25" s="468"/>
      <c r="AJ25" s="471">
        <f>IF(COUNTIF(E25:S25,"")=14,"",IF(AF25="",0,AF25*10000)+AF25*500+AD25*10)</f>
        <v>-115500</v>
      </c>
    </row>
    <row r="26" spans="1:36" ht="13.5">
      <c r="A26" s="455"/>
      <c r="B26" s="370"/>
      <c r="C26" s="370"/>
      <c r="D26" s="456"/>
      <c r="E26" s="436"/>
      <c r="F26" s="423"/>
      <c r="G26" s="437"/>
      <c r="H26" s="72">
        <f>IF(G28="","",G28)</f>
        <v>1</v>
      </c>
      <c r="I26" s="73" t="s">
        <v>51</v>
      </c>
      <c r="J26" s="72">
        <f>IF(E28="","",E28)</f>
        <v>5</v>
      </c>
      <c r="K26" s="74">
        <f>IF(G30="","",G30)</f>
        <v>0</v>
      </c>
      <c r="L26" s="73" t="s">
        <v>51</v>
      </c>
      <c r="M26" s="75">
        <f>IF(E30="","",E30)</f>
        <v>3</v>
      </c>
      <c r="N26" s="72">
        <f>IF(G32="","",G32)</f>
        <v>1</v>
      </c>
      <c r="O26" s="73" t="s">
        <v>51</v>
      </c>
      <c r="P26" s="75">
        <f>IF(E32="","",E32)</f>
        <v>4</v>
      </c>
      <c r="Q26" s="72">
        <f>IF(G34="","",G34)</f>
        <v>0</v>
      </c>
      <c r="R26" s="73" t="s">
        <v>51</v>
      </c>
      <c r="S26" s="75">
        <f>IF(E34="","",E34)</f>
        <v>1</v>
      </c>
      <c r="T26" s="463"/>
      <c r="U26" s="464"/>
      <c r="V26" s="463"/>
      <c r="W26" s="464"/>
      <c r="X26" s="463"/>
      <c r="Y26" s="464"/>
      <c r="Z26" s="463"/>
      <c r="AA26" s="464"/>
      <c r="AB26" s="463"/>
      <c r="AC26" s="464"/>
      <c r="AD26" s="463"/>
      <c r="AE26" s="464"/>
      <c r="AF26" s="463"/>
      <c r="AG26" s="464"/>
      <c r="AH26" s="477"/>
      <c r="AI26" s="478"/>
      <c r="AJ26" s="471"/>
    </row>
    <row r="27" spans="1:36" ht="13.5">
      <c r="A27" s="452" t="s">
        <v>118</v>
      </c>
      <c r="B27" s="453"/>
      <c r="C27" s="453"/>
      <c r="D27" s="454"/>
      <c r="E27" s="419" t="str">
        <f>IF(E28&gt;G28,"○",IF(E28&lt;G28,"●",IF(E28="","","△")))</f>
        <v>○</v>
      </c>
      <c r="F27" s="420"/>
      <c r="G27" s="421"/>
      <c r="H27" s="434"/>
      <c r="I27" s="411"/>
      <c r="J27" s="422"/>
      <c r="K27" s="419">
        <f>IF(H29="○","●",IF(H29="●","○",IF(H29="","","△")))</f>
      </c>
      <c r="L27" s="420"/>
      <c r="M27" s="428"/>
      <c r="N27" s="429" t="str">
        <f>IF(H31="○","●",IF(H31="●","○",IF(H31="","","△")))</f>
        <v>○</v>
      </c>
      <c r="O27" s="420"/>
      <c r="P27" s="421"/>
      <c r="Q27" s="419" t="str">
        <f>IF(H33="○","●",IF(H33="●","○",IF(H33="","","△")))</f>
        <v>●</v>
      </c>
      <c r="R27" s="420"/>
      <c r="S27" s="421"/>
      <c r="T27" s="461">
        <f>IF(COUNTIF(E27:S27,"")=14,"",COUNTIF(E27:S27,"○"))</f>
        <v>2</v>
      </c>
      <c r="U27" s="462"/>
      <c r="V27" s="461">
        <f>IF(COUNTIF(E27:S27,"")=14,"",COUNTIF(E27:S27,"●"))</f>
        <v>1</v>
      </c>
      <c r="W27" s="462"/>
      <c r="X27" s="461">
        <f>IF(COUNTIF(E27:S27,"")=14,"",COUNTIF(E27:S27,"△"))</f>
        <v>0</v>
      </c>
      <c r="Y27" s="462"/>
      <c r="Z27" s="461">
        <f>IF(COUNTIF(E27:S27,"")=14,"",IF(E28="",0,E28)+IF(H28="",0,H28)+IF(K28="",0,K28)+IF(N28="",0,N28)+IF(Q28="",0,Q28))</f>
        <v>6</v>
      </c>
      <c r="AA27" s="462"/>
      <c r="AB27" s="461">
        <f>IF(COUNTIF(E27:S27,"")=14,"",IF(G28="",0,G28)+IF(J28="",0,J28)+IF(M28="",0,M28)+IF(P28="",0,P28)+IF(S28="",0,S28))</f>
        <v>2</v>
      </c>
      <c r="AC27" s="462"/>
      <c r="AD27" s="461">
        <f>IF(COUNTIF(E27:S27,"")=14,"",T27*3+X27)</f>
        <v>6</v>
      </c>
      <c r="AE27" s="462"/>
      <c r="AF27" s="461">
        <f>IF(COUNTIF(E27:S27,"")=14,"",Z27-AB27)</f>
        <v>4</v>
      </c>
      <c r="AG27" s="462"/>
      <c r="AH27" s="467">
        <f>IF(COUNTIF(E27:S27,"")=14,"",RANK(AJ27,$AJ$25:$AJ$34,0))</f>
        <v>2</v>
      </c>
      <c r="AI27" s="468"/>
      <c r="AJ27" s="471">
        <f>IF(COUNTIF(E27:S27,"")=14,"",IF(AF27="",0,AF27*10000)+AF27*500+AD27*10)</f>
        <v>42060</v>
      </c>
    </row>
    <row r="28" spans="1:36" ht="13.5">
      <c r="A28" s="455"/>
      <c r="B28" s="370"/>
      <c r="C28" s="370"/>
      <c r="D28" s="456"/>
      <c r="E28" s="72">
        <v>5</v>
      </c>
      <c r="F28" s="73" t="s">
        <v>51</v>
      </c>
      <c r="G28" s="75">
        <v>1</v>
      </c>
      <c r="H28" s="436"/>
      <c r="I28" s="423"/>
      <c r="J28" s="424"/>
      <c r="K28" s="74">
        <f>IF(J30="","",J30)</f>
      </c>
      <c r="L28" s="73" t="s">
        <v>51</v>
      </c>
      <c r="M28" s="75">
        <f>IF(H30="","",H30)</f>
      </c>
      <c r="N28" s="72">
        <f>IF(J32="","",J32)</f>
        <v>1</v>
      </c>
      <c r="O28" s="73" t="s">
        <v>51</v>
      </c>
      <c r="P28" s="75">
        <f>IF(H32="","",H32)</f>
        <v>0</v>
      </c>
      <c r="Q28" s="72">
        <f>IF(J34="","",J34)</f>
        <v>0</v>
      </c>
      <c r="R28" s="73" t="s">
        <v>51</v>
      </c>
      <c r="S28" s="75">
        <f>IF(H34="","",H34)</f>
        <v>1</v>
      </c>
      <c r="T28" s="463"/>
      <c r="U28" s="464"/>
      <c r="V28" s="463"/>
      <c r="W28" s="464"/>
      <c r="X28" s="463"/>
      <c r="Y28" s="464"/>
      <c r="Z28" s="463"/>
      <c r="AA28" s="464"/>
      <c r="AB28" s="463"/>
      <c r="AC28" s="464"/>
      <c r="AD28" s="463"/>
      <c r="AE28" s="464"/>
      <c r="AF28" s="463"/>
      <c r="AG28" s="464"/>
      <c r="AH28" s="477"/>
      <c r="AI28" s="478"/>
      <c r="AJ28" s="471"/>
    </row>
    <row r="29" spans="1:36" ht="13.5">
      <c r="A29" s="452" t="s">
        <v>168</v>
      </c>
      <c r="B29" s="453"/>
      <c r="C29" s="453"/>
      <c r="D29" s="454"/>
      <c r="E29" s="419" t="str">
        <f>IF(E30&gt;G30,"○",IF(E30&lt;G30,"●",IF(E30="","","△")))</f>
        <v>○</v>
      </c>
      <c r="F29" s="420"/>
      <c r="G29" s="428"/>
      <c r="H29" s="429">
        <f>IF(H30&gt;J30,"○",IF(H30&lt;J30,"●",IF(H30="","","△")))</f>
      </c>
      <c r="I29" s="420"/>
      <c r="J29" s="421"/>
      <c r="K29" s="434"/>
      <c r="L29" s="411"/>
      <c r="M29" s="435"/>
      <c r="N29" s="429" t="str">
        <f>IF(K31="○","●",IF(K31="●","○",IF(K31="","","△")))</f>
        <v>●</v>
      </c>
      <c r="O29" s="420"/>
      <c r="P29" s="421"/>
      <c r="Q29" s="419" t="str">
        <f>IF(K33="○","●",IF(K33="●","○",IF(K33="","","△")))</f>
        <v>●</v>
      </c>
      <c r="R29" s="420"/>
      <c r="S29" s="421"/>
      <c r="T29" s="461">
        <f>IF(COUNTIF(E29:S29,"")=14,"",COUNTIF(E29:S29,"○"))</f>
        <v>1</v>
      </c>
      <c r="U29" s="462"/>
      <c r="V29" s="461">
        <f>IF(COUNTIF(E29:S29,"")=14,"",COUNTIF(E29:S29,"●"))</f>
        <v>2</v>
      </c>
      <c r="W29" s="462"/>
      <c r="X29" s="461">
        <f>IF(COUNTIF(E29:S29,"")=14,"",COUNTIF(E29:S29,"△"))</f>
        <v>0</v>
      </c>
      <c r="Y29" s="462"/>
      <c r="Z29" s="461">
        <f>IF(COUNTIF(E29:S29,"")=14,"",IF(E30="",0,E30)+IF(H30="",0,H30)+IF(K30="",0,K30)+IF(N30="",0,N30)+IF(Q30="",0,Q30))</f>
        <v>4</v>
      </c>
      <c r="AA29" s="462"/>
      <c r="AB29" s="461">
        <f>IF(COUNTIF(E29:S29,"")=14,"",IF(G30="",0,G30)+IF(J30="",0,J30)+IF(M30="",0,M30)+IF(P30="",0,P30)+IF(S30="",0,S30))</f>
        <v>4</v>
      </c>
      <c r="AC29" s="462"/>
      <c r="AD29" s="461">
        <f>IF(COUNTIF(E29:S29,"")=14,"",T29*3+X29)</f>
        <v>3</v>
      </c>
      <c r="AE29" s="462"/>
      <c r="AF29" s="461">
        <f>IF(COUNTIF(E29:S29,"")=14,"",Z29-AB29)</f>
        <v>0</v>
      </c>
      <c r="AG29" s="462"/>
      <c r="AH29" s="467">
        <f>IF(COUNTIF(E29:S29,"")=14,"",RANK(AJ29,$AJ$25:$AJ$34,0))</f>
        <v>4</v>
      </c>
      <c r="AI29" s="468"/>
      <c r="AJ29" s="471">
        <f>IF(COUNTIF(E29:S29,"")=14,"",IF(AF29="",0,AF29*10000)+AF29*500+AD29*10)</f>
        <v>30</v>
      </c>
    </row>
    <row r="30" spans="1:36" ht="13.5">
      <c r="A30" s="455"/>
      <c r="B30" s="370"/>
      <c r="C30" s="370"/>
      <c r="D30" s="456"/>
      <c r="E30" s="72">
        <v>3</v>
      </c>
      <c r="F30" s="73" t="s">
        <v>51</v>
      </c>
      <c r="G30" s="75">
        <v>0</v>
      </c>
      <c r="H30" s="72"/>
      <c r="I30" s="73" t="s">
        <v>51</v>
      </c>
      <c r="J30" s="72"/>
      <c r="K30" s="436"/>
      <c r="L30" s="423"/>
      <c r="M30" s="437"/>
      <c r="N30" s="72">
        <f>IF(M32="","",M32)</f>
        <v>0</v>
      </c>
      <c r="O30" s="73" t="s">
        <v>51</v>
      </c>
      <c r="P30" s="75">
        <f>IF(K32="","",K32)</f>
        <v>2</v>
      </c>
      <c r="Q30" s="72">
        <f>IF(M34="","",M34)</f>
        <v>1</v>
      </c>
      <c r="R30" s="73" t="s">
        <v>51</v>
      </c>
      <c r="S30" s="75">
        <f>IF(K34="","",K34)</f>
        <v>2</v>
      </c>
      <c r="T30" s="463"/>
      <c r="U30" s="464"/>
      <c r="V30" s="463"/>
      <c r="W30" s="464"/>
      <c r="X30" s="463"/>
      <c r="Y30" s="464"/>
      <c r="Z30" s="463"/>
      <c r="AA30" s="464"/>
      <c r="AB30" s="463"/>
      <c r="AC30" s="464"/>
      <c r="AD30" s="463"/>
      <c r="AE30" s="464"/>
      <c r="AF30" s="463"/>
      <c r="AG30" s="464"/>
      <c r="AH30" s="477"/>
      <c r="AI30" s="478"/>
      <c r="AJ30" s="471"/>
    </row>
    <row r="31" spans="1:36" ht="13.5">
      <c r="A31" s="452" t="s">
        <v>169</v>
      </c>
      <c r="B31" s="453"/>
      <c r="C31" s="453"/>
      <c r="D31" s="454"/>
      <c r="E31" s="419" t="str">
        <f>IF(E32&gt;G32,"○",IF(E32&lt;G32,"●",IF(E32="","","△")))</f>
        <v>○</v>
      </c>
      <c r="F31" s="420"/>
      <c r="G31" s="428"/>
      <c r="H31" s="429" t="str">
        <f>IF(H32&gt;J32,"○",IF(H32&lt;J32,"●",IF(H32="","","△")))</f>
        <v>●</v>
      </c>
      <c r="I31" s="420"/>
      <c r="J31" s="421"/>
      <c r="K31" s="419" t="str">
        <f>IF(K32&gt;M32,"○",IF(K32&lt;M32,"●",IF(K32="","","△")))</f>
        <v>○</v>
      </c>
      <c r="L31" s="420"/>
      <c r="M31" s="421"/>
      <c r="N31" s="434"/>
      <c r="O31" s="411"/>
      <c r="P31" s="422"/>
      <c r="Q31" s="419" t="str">
        <f>IF(N33="○","●",IF(N33="●","○",IF(N33="","","△")))</f>
        <v>●</v>
      </c>
      <c r="R31" s="420"/>
      <c r="S31" s="421"/>
      <c r="T31" s="461">
        <f>IF(COUNTIF(E31:S31,"")=14,"",COUNTIF(E31:S31,"○"))</f>
        <v>2</v>
      </c>
      <c r="U31" s="462"/>
      <c r="V31" s="461">
        <f>IF(COUNTIF(E31:S31,"")=14,"",COUNTIF(E31:S31,"●"))</f>
        <v>2</v>
      </c>
      <c r="W31" s="462"/>
      <c r="X31" s="461">
        <f>IF(COUNTIF(E31:S31,"")=14,"",COUNTIF(E31:S31,"△"))</f>
        <v>0</v>
      </c>
      <c r="Y31" s="462"/>
      <c r="Z31" s="461">
        <f>IF(COUNTIF(E31:S31,"")=14,"",IF(E32="",0,E32)+IF(H32="",0,H32)+IF(K32="",0,K32)+IF(N32="",0,N32)+IF(Q32="",0,Q32))</f>
        <v>6</v>
      </c>
      <c r="AA31" s="462"/>
      <c r="AB31" s="461">
        <f>IF(COUNTIF(E31:S31,"")=14,"",IF(G32="",0,G32)+IF(J32="",0,J32)+IF(M32="",0,M32)+IF(P32="",0,P32)+IF(S32="",0,S32))</f>
        <v>6</v>
      </c>
      <c r="AC31" s="462"/>
      <c r="AD31" s="461">
        <f>IF(COUNTIF(E31:S31,"")=14,"",T31*3+X31)</f>
        <v>6</v>
      </c>
      <c r="AE31" s="462"/>
      <c r="AF31" s="461">
        <f>IF(COUNTIF(E31:S31,"")=14,"",Z31-AB31)</f>
        <v>0</v>
      </c>
      <c r="AG31" s="462"/>
      <c r="AH31" s="467">
        <f>IF(COUNTIF(E31:S31,"")=14,"",RANK(AJ31,$AJ$25:$AJ$34,0))</f>
        <v>3</v>
      </c>
      <c r="AI31" s="468"/>
      <c r="AJ31" s="471">
        <f>IF(COUNTIF(E31:S31,"")=14,"",IF(AF31="",0,AF31*10000)+AF31*500+AD31*10)</f>
        <v>60</v>
      </c>
    </row>
    <row r="32" spans="1:36" ht="13.5">
      <c r="A32" s="455"/>
      <c r="B32" s="370"/>
      <c r="C32" s="370"/>
      <c r="D32" s="456"/>
      <c r="E32" s="72">
        <v>4</v>
      </c>
      <c r="F32" s="73" t="s">
        <v>51</v>
      </c>
      <c r="G32" s="75">
        <v>1</v>
      </c>
      <c r="H32" s="72">
        <v>0</v>
      </c>
      <c r="I32" s="73" t="s">
        <v>51</v>
      </c>
      <c r="J32" s="72">
        <v>1</v>
      </c>
      <c r="K32" s="74">
        <v>2</v>
      </c>
      <c r="L32" s="73" t="s">
        <v>51</v>
      </c>
      <c r="M32" s="75">
        <v>0</v>
      </c>
      <c r="N32" s="436"/>
      <c r="O32" s="423"/>
      <c r="P32" s="424"/>
      <c r="Q32" s="72">
        <f>IF(P34="","",P34)</f>
        <v>0</v>
      </c>
      <c r="R32" s="73" t="s">
        <v>51</v>
      </c>
      <c r="S32" s="72">
        <f>IF(N34="","",N34)</f>
        <v>4</v>
      </c>
      <c r="T32" s="463"/>
      <c r="U32" s="464"/>
      <c r="V32" s="463"/>
      <c r="W32" s="464"/>
      <c r="X32" s="463"/>
      <c r="Y32" s="464"/>
      <c r="Z32" s="463"/>
      <c r="AA32" s="464"/>
      <c r="AB32" s="463"/>
      <c r="AC32" s="464"/>
      <c r="AD32" s="463"/>
      <c r="AE32" s="464"/>
      <c r="AF32" s="463"/>
      <c r="AG32" s="464"/>
      <c r="AH32" s="477"/>
      <c r="AI32" s="478"/>
      <c r="AJ32" s="471"/>
    </row>
    <row r="33" spans="1:36" ht="13.5">
      <c r="A33" s="452" t="s">
        <v>212</v>
      </c>
      <c r="B33" s="453"/>
      <c r="C33" s="453"/>
      <c r="D33" s="454"/>
      <c r="E33" s="419" t="str">
        <f>IF(E34&gt;G34,"○",IF(E34&lt;G34,"●",IF(E34="","","△")))</f>
        <v>○</v>
      </c>
      <c r="F33" s="420"/>
      <c r="G33" s="428"/>
      <c r="H33" s="429" t="str">
        <f>IF(H34&gt;J34,"○",IF(H34&lt;J34,"●",IF(H34="","","△")))</f>
        <v>○</v>
      </c>
      <c r="I33" s="420"/>
      <c r="J33" s="421"/>
      <c r="K33" s="419" t="str">
        <f>IF(K34&gt;M34,"○",IF(K34&lt;M34,"●",IF(K34="","","△")))</f>
        <v>○</v>
      </c>
      <c r="L33" s="420"/>
      <c r="M33" s="421"/>
      <c r="N33" s="419" t="str">
        <f>IF(N34&gt;P34,"○",IF(N34&lt;P34,"●",IF(N34="","","△")))</f>
        <v>○</v>
      </c>
      <c r="O33" s="420"/>
      <c r="P33" s="421"/>
      <c r="Q33" s="434"/>
      <c r="R33" s="411"/>
      <c r="S33" s="422"/>
      <c r="T33" s="461">
        <f>IF(COUNTIF(E33:S33,"")=14,"",COUNTIF(E33:S33,"○"))</f>
        <v>4</v>
      </c>
      <c r="U33" s="462"/>
      <c r="V33" s="461">
        <f>IF(COUNTIF(E33:S33,"")=14,"",COUNTIF(E33:S33,"●"))</f>
        <v>0</v>
      </c>
      <c r="W33" s="462"/>
      <c r="X33" s="461">
        <f>IF(COUNTIF(E33:S33,"")=14,"",COUNTIF(E33:S33,"△"))</f>
        <v>0</v>
      </c>
      <c r="Y33" s="462"/>
      <c r="Z33" s="461">
        <f>IF(COUNTIF(E33:S33,"")=14,"",IF(E34="",0,E34)+IF(H34="",0,H34)+IF(K34="",0,K34)+IF(N34="",0,N34)+IF(Q34="",0,Q34))</f>
        <v>8</v>
      </c>
      <c r="AA33" s="462"/>
      <c r="AB33" s="461">
        <f>IF(COUNTIF(E33:S33,"")=14,"",IF(G34="",0,G34)+IF(J34="",0,J34)+IF(M34="",0,M34)+IF(P34="",0,P34)+IF(S34="",0,S34))</f>
        <v>1</v>
      </c>
      <c r="AC33" s="462"/>
      <c r="AD33" s="461">
        <f>IF(COUNTIF(E33:S33,"")=14,"",T33*3+X33)</f>
        <v>12</v>
      </c>
      <c r="AE33" s="462"/>
      <c r="AF33" s="461">
        <f>IF(COUNTIF(E33:S33,"")=14,"",Z33-AB33)</f>
        <v>7</v>
      </c>
      <c r="AG33" s="462"/>
      <c r="AH33" s="467">
        <f>IF(COUNTIF(E33:S33,"")=14,"",RANK(AJ33,$AJ$25:$AJ$34,0))</f>
        <v>1</v>
      </c>
      <c r="AI33" s="468"/>
      <c r="AJ33" s="471">
        <f>IF(COUNTIF(E33:S33,"")=14,"",IF(AF33="",0,AF33*10000)+AF33*500+AD33*10)</f>
        <v>73620</v>
      </c>
    </row>
    <row r="34" spans="1:36" ht="14.25" thickBot="1">
      <c r="A34" s="479"/>
      <c r="B34" s="364"/>
      <c r="C34" s="364"/>
      <c r="D34" s="480"/>
      <c r="E34" s="76">
        <v>1</v>
      </c>
      <c r="F34" s="77" t="s">
        <v>51</v>
      </c>
      <c r="G34" s="78">
        <v>0</v>
      </c>
      <c r="H34" s="76">
        <v>1</v>
      </c>
      <c r="I34" s="77" t="s">
        <v>213</v>
      </c>
      <c r="J34" s="76">
        <v>0</v>
      </c>
      <c r="K34" s="79">
        <v>2</v>
      </c>
      <c r="L34" s="77" t="s">
        <v>51</v>
      </c>
      <c r="M34" s="78">
        <v>1</v>
      </c>
      <c r="N34" s="76">
        <v>4</v>
      </c>
      <c r="O34" s="77" t="s">
        <v>51</v>
      </c>
      <c r="P34" s="78">
        <v>0</v>
      </c>
      <c r="Q34" s="475"/>
      <c r="R34" s="412"/>
      <c r="S34" s="476"/>
      <c r="T34" s="465"/>
      <c r="U34" s="466"/>
      <c r="V34" s="465"/>
      <c r="W34" s="466"/>
      <c r="X34" s="465"/>
      <c r="Y34" s="466"/>
      <c r="Z34" s="465"/>
      <c r="AA34" s="466"/>
      <c r="AB34" s="465"/>
      <c r="AC34" s="466"/>
      <c r="AD34" s="465"/>
      <c r="AE34" s="466"/>
      <c r="AF34" s="465"/>
      <c r="AG34" s="466"/>
      <c r="AH34" s="469"/>
      <c r="AI34" s="470"/>
      <c r="AJ34" s="471"/>
    </row>
    <row r="35" spans="1:38" ht="14.25" customHeight="1" thickBot="1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84"/>
      <c r="AK35" s="84"/>
      <c r="AL35" s="84"/>
    </row>
    <row r="36" spans="1:36" ht="13.5" customHeight="1">
      <c r="A36" s="472" t="s">
        <v>214</v>
      </c>
      <c r="B36" s="473"/>
      <c r="C36" s="473"/>
      <c r="D36" s="474"/>
      <c r="E36" s="457" t="str">
        <f>IF($A37="","",$A37)</f>
        <v>三菱養和調布</v>
      </c>
      <c r="F36" s="442"/>
      <c r="G36" s="443"/>
      <c r="H36" s="441" t="str">
        <f>IF($A39="","",$A39)</f>
        <v>トッカーノ</v>
      </c>
      <c r="I36" s="442"/>
      <c r="J36" s="443"/>
      <c r="K36" s="441" t="str">
        <f>IF($A41="","",$A41)</f>
        <v>ＡＺ８６東京青梅</v>
      </c>
      <c r="L36" s="442"/>
      <c r="M36" s="443"/>
      <c r="N36" s="441" t="str">
        <f>IF($A43="","",$A43)</f>
        <v>トリプレッタ</v>
      </c>
      <c r="O36" s="442"/>
      <c r="P36" s="443"/>
      <c r="Q36" s="441" t="str">
        <f>IF($A45="","",$A45)</f>
        <v>ＦＣ駒沢</v>
      </c>
      <c r="R36" s="442"/>
      <c r="S36" s="458"/>
      <c r="T36" s="459" t="s">
        <v>43</v>
      </c>
      <c r="U36" s="460"/>
      <c r="V36" s="459" t="s">
        <v>44</v>
      </c>
      <c r="W36" s="460"/>
      <c r="X36" s="459" t="s">
        <v>45</v>
      </c>
      <c r="Y36" s="460"/>
      <c r="Z36" s="459" t="s">
        <v>46</v>
      </c>
      <c r="AA36" s="460"/>
      <c r="AB36" s="459" t="s">
        <v>47</v>
      </c>
      <c r="AC36" s="460"/>
      <c r="AD36" s="459" t="s">
        <v>48</v>
      </c>
      <c r="AE36" s="460"/>
      <c r="AF36" s="457" t="s">
        <v>49</v>
      </c>
      <c r="AG36" s="458"/>
      <c r="AH36" s="459" t="s">
        <v>50</v>
      </c>
      <c r="AI36" s="496"/>
      <c r="AJ36" s="47"/>
    </row>
    <row r="37" spans="1:36" ht="13.5">
      <c r="A37" s="452" t="s">
        <v>170</v>
      </c>
      <c r="B37" s="453"/>
      <c r="C37" s="453"/>
      <c r="D37" s="454"/>
      <c r="E37" s="434"/>
      <c r="F37" s="411"/>
      <c r="G37" s="435"/>
      <c r="H37" s="429" t="str">
        <f>IF(E39="○","●",IF(E39="●","○",IF(E39="","","△")))</f>
        <v>○</v>
      </c>
      <c r="I37" s="420"/>
      <c r="J37" s="421"/>
      <c r="K37" s="419" t="str">
        <f>IF(E41="○","●",IF(E41="●","○",IF(E41="","","△")))</f>
        <v>○</v>
      </c>
      <c r="L37" s="420"/>
      <c r="M37" s="428"/>
      <c r="N37" s="429" t="str">
        <f>IF(E43="○","●",IF(E43="●","○",IF(E43="","","△")))</f>
        <v>○</v>
      </c>
      <c r="O37" s="420"/>
      <c r="P37" s="421"/>
      <c r="Q37" s="419" t="str">
        <f>IF(E45="○","●",IF(E45="●","○",IF(E45="","","△")))</f>
        <v>△</v>
      </c>
      <c r="R37" s="420"/>
      <c r="S37" s="421"/>
      <c r="T37" s="461">
        <f>IF(COUNTIF(E37:S37,"")=14,"",COUNTIF(E37:S37,"○"))</f>
        <v>3</v>
      </c>
      <c r="U37" s="462"/>
      <c r="V37" s="461">
        <f>IF(COUNTIF(E37:S37,"")=14,"",COUNTIF(E37:S37,"●"))</f>
        <v>0</v>
      </c>
      <c r="W37" s="462"/>
      <c r="X37" s="461">
        <f>IF(COUNTIF(E37:S37,"")=14,"",COUNTIF(E37:S37,"△"))</f>
        <v>1</v>
      </c>
      <c r="Y37" s="462"/>
      <c r="Z37" s="461">
        <f>IF(COUNTIF(E37:S37,"")=14,"",IF(E38="",0,E38)+IF(H38="",0,H38)+IF(K38="",0,K38)+IF(N38="",0,N38)+IF(Q38="",0,Q38))</f>
        <v>9</v>
      </c>
      <c r="AA37" s="462"/>
      <c r="AB37" s="461">
        <f>IF(COUNTIF(E37:S37,"")=14,"",IF(G38="",0,G38)+IF(J38="",0,J38)+IF(M38="",0,M38)+IF(P38="",0,P38)+IF(S38="",0,S38))</f>
        <v>3</v>
      </c>
      <c r="AC37" s="462"/>
      <c r="AD37" s="461">
        <f>IF(COUNTIF(E37:S37,"")=14,"",T37*3+X37)</f>
        <v>10</v>
      </c>
      <c r="AE37" s="462"/>
      <c r="AF37" s="461">
        <f>IF(COUNTIF(E37:S37,"")=14,"",Z37-AB37)</f>
        <v>6</v>
      </c>
      <c r="AG37" s="462"/>
      <c r="AH37" s="467">
        <f>IF(COUNTIF(E37:S37,"")=14,"",RANK(AJ37,$AJ$37:$AJ$46,0))</f>
        <v>1</v>
      </c>
      <c r="AI37" s="468"/>
      <c r="AJ37" s="471">
        <f>IF(COUNTIF(E37:S37,"")=14,"",IF(AF37="",0,AF37*10000)+AF37*500+AD37*10)</f>
        <v>63100</v>
      </c>
    </row>
    <row r="38" spans="1:36" ht="13.5">
      <c r="A38" s="455"/>
      <c r="B38" s="370"/>
      <c r="C38" s="370"/>
      <c r="D38" s="456"/>
      <c r="E38" s="436"/>
      <c r="F38" s="423"/>
      <c r="G38" s="437"/>
      <c r="H38" s="72">
        <f>IF(G40="","",G40)</f>
        <v>4</v>
      </c>
      <c r="I38" s="73" t="s">
        <v>51</v>
      </c>
      <c r="J38" s="72">
        <f>IF(E40="","",E40)</f>
        <v>0</v>
      </c>
      <c r="K38" s="74">
        <f>IF(G42="","",G42)</f>
        <v>1</v>
      </c>
      <c r="L38" s="73" t="s">
        <v>51</v>
      </c>
      <c r="M38" s="75">
        <f>IF(E42="","",E42)</f>
        <v>0</v>
      </c>
      <c r="N38" s="72">
        <f>IF(G44="","",G44)</f>
        <v>2</v>
      </c>
      <c r="O38" s="73" t="s">
        <v>51</v>
      </c>
      <c r="P38" s="75">
        <f>IF(E44="","",E44)</f>
        <v>1</v>
      </c>
      <c r="Q38" s="72">
        <f>IF(G46="","",G46)</f>
        <v>2</v>
      </c>
      <c r="R38" s="73" t="s">
        <v>51</v>
      </c>
      <c r="S38" s="75">
        <f>IF(E46="","",E46)</f>
        <v>2</v>
      </c>
      <c r="T38" s="463"/>
      <c r="U38" s="464"/>
      <c r="V38" s="463"/>
      <c r="W38" s="464"/>
      <c r="X38" s="463"/>
      <c r="Y38" s="464"/>
      <c r="Z38" s="463"/>
      <c r="AA38" s="464"/>
      <c r="AB38" s="463"/>
      <c r="AC38" s="464"/>
      <c r="AD38" s="463"/>
      <c r="AE38" s="464"/>
      <c r="AF38" s="463"/>
      <c r="AG38" s="464"/>
      <c r="AH38" s="477"/>
      <c r="AI38" s="478"/>
      <c r="AJ38" s="471"/>
    </row>
    <row r="39" spans="1:36" ht="13.5">
      <c r="A39" s="452" t="s">
        <v>215</v>
      </c>
      <c r="B39" s="453"/>
      <c r="C39" s="453"/>
      <c r="D39" s="454"/>
      <c r="E39" s="419" t="str">
        <f>IF(E40&gt;G40,"○",IF(E40&lt;G40,"●",IF(E40="","","△")))</f>
        <v>●</v>
      </c>
      <c r="F39" s="420"/>
      <c r="G39" s="421"/>
      <c r="H39" s="434"/>
      <c r="I39" s="411"/>
      <c r="J39" s="422"/>
      <c r="K39" s="419" t="str">
        <f>IF(H41="○","●",IF(H41="●","○",IF(H41="","","△")))</f>
        <v>△</v>
      </c>
      <c r="L39" s="420"/>
      <c r="M39" s="428"/>
      <c r="N39" s="429" t="str">
        <f>IF(H43="○","●",IF(H43="●","○",IF(H43="","","△")))</f>
        <v>○</v>
      </c>
      <c r="O39" s="420"/>
      <c r="P39" s="421"/>
      <c r="Q39" s="419" t="str">
        <f>IF(H45="○","●",IF(H45="●","○",IF(H45="","","△")))</f>
        <v>○</v>
      </c>
      <c r="R39" s="420"/>
      <c r="S39" s="421"/>
      <c r="T39" s="461">
        <f>IF(COUNTIF(E39:S39,"")=14,"",COUNTIF(E39:S39,"○"))</f>
        <v>2</v>
      </c>
      <c r="U39" s="462"/>
      <c r="V39" s="461">
        <f>IF(COUNTIF(E39:S39,"")=14,"",COUNTIF(E39:S39,"●"))</f>
        <v>1</v>
      </c>
      <c r="W39" s="462"/>
      <c r="X39" s="461">
        <f>IF(COUNTIF(E39:S39,"")=14,"",COUNTIF(E39:S39,"△"))</f>
        <v>1</v>
      </c>
      <c r="Y39" s="462"/>
      <c r="Z39" s="461">
        <f>IF(COUNTIF(E39:S39,"")=14,"",IF(E40="",0,E40)+IF(H40="",0,H40)+IF(K40="",0,K40)+IF(N40="",0,N40)+IF(Q40="",0,Q40))</f>
        <v>7</v>
      </c>
      <c r="AA39" s="462"/>
      <c r="AB39" s="461">
        <f>IF(COUNTIF(E39:S39,"")=14,"",IF(G40="",0,G40)+IF(J40="",0,J40)+IF(M40="",0,M40)+IF(P40="",0,P40)+IF(S40="",0,S40))</f>
        <v>6</v>
      </c>
      <c r="AC39" s="462"/>
      <c r="AD39" s="461">
        <f>IF(COUNTIF(E39:S39,"")=14,"",T39*3+X39)</f>
        <v>7</v>
      </c>
      <c r="AE39" s="462"/>
      <c r="AF39" s="461">
        <f>IF(COUNTIF(E39:S39,"")=14,"",Z39-AB39)</f>
        <v>1</v>
      </c>
      <c r="AG39" s="462"/>
      <c r="AH39" s="467">
        <v>3</v>
      </c>
      <c r="AI39" s="468"/>
      <c r="AJ39" s="471">
        <f>IF(COUNTIF(E39:S39,"")=14,"",IF(AF39="",0,AF39*10000)+AF39*500+AD39*10)</f>
        <v>10570</v>
      </c>
    </row>
    <row r="40" spans="1:36" ht="13.5">
      <c r="A40" s="455"/>
      <c r="B40" s="370"/>
      <c r="C40" s="370"/>
      <c r="D40" s="456"/>
      <c r="E40" s="72">
        <v>0</v>
      </c>
      <c r="F40" s="73" t="s">
        <v>51</v>
      </c>
      <c r="G40" s="75">
        <v>4</v>
      </c>
      <c r="H40" s="436"/>
      <c r="I40" s="423"/>
      <c r="J40" s="424"/>
      <c r="K40" s="74">
        <f>IF(J42="","",J42)</f>
        <v>1</v>
      </c>
      <c r="L40" s="73" t="s">
        <v>51</v>
      </c>
      <c r="M40" s="75">
        <f>IF(H42="","",H42)</f>
        <v>1</v>
      </c>
      <c r="N40" s="72">
        <f>IF(J44="","",J44)</f>
        <v>1</v>
      </c>
      <c r="O40" s="73" t="s">
        <v>51</v>
      </c>
      <c r="P40" s="75">
        <f>IF(H44="","",H44)</f>
        <v>0</v>
      </c>
      <c r="Q40" s="72">
        <f>IF(J46="","",J46)</f>
        <v>5</v>
      </c>
      <c r="R40" s="73" t="s">
        <v>51</v>
      </c>
      <c r="S40" s="75">
        <f>IF(H46="","",H46)</f>
        <v>1</v>
      </c>
      <c r="T40" s="463"/>
      <c r="U40" s="464"/>
      <c r="V40" s="463"/>
      <c r="W40" s="464"/>
      <c r="X40" s="463"/>
      <c r="Y40" s="464"/>
      <c r="Z40" s="463"/>
      <c r="AA40" s="464"/>
      <c r="AB40" s="463"/>
      <c r="AC40" s="464"/>
      <c r="AD40" s="463"/>
      <c r="AE40" s="464"/>
      <c r="AF40" s="463"/>
      <c r="AG40" s="464"/>
      <c r="AH40" s="477"/>
      <c r="AI40" s="478"/>
      <c r="AJ40" s="471"/>
    </row>
    <row r="41" spans="1:36" ht="13.5">
      <c r="A41" s="452" t="s">
        <v>171</v>
      </c>
      <c r="B41" s="453"/>
      <c r="C41" s="453"/>
      <c r="D41" s="454"/>
      <c r="E41" s="419" t="str">
        <f>IF(E42&gt;G42,"○",IF(E42&lt;G42,"●",IF(E42="","","△")))</f>
        <v>●</v>
      </c>
      <c r="F41" s="420"/>
      <c r="G41" s="428"/>
      <c r="H41" s="429" t="str">
        <f>IF(H42&gt;J42,"○",IF(H42&lt;J42,"●",IF(H42="","","△")))</f>
        <v>△</v>
      </c>
      <c r="I41" s="420"/>
      <c r="J41" s="421"/>
      <c r="K41" s="434"/>
      <c r="L41" s="411"/>
      <c r="M41" s="435"/>
      <c r="N41" s="429" t="str">
        <f>IF(K43="○","●",IF(K43="●","○",IF(K43="","","△")))</f>
        <v>○</v>
      </c>
      <c r="O41" s="420"/>
      <c r="P41" s="421"/>
      <c r="Q41" s="419" t="str">
        <f>IF(K45="○","●",IF(K45="●","○",IF(K45="","","△")))</f>
        <v>○</v>
      </c>
      <c r="R41" s="420"/>
      <c r="S41" s="421"/>
      <c r="T41" s="461">
        <f>IF(COUNTIF(E41:S41,"")=14,"",COUNTIF(E41:S41,"○"))</f>
        <v>2</v>
      </c>
      <c r="U41" s="462"/>
      <c r="V41" s="461">
        <f>IF(COUNTIF(E41:S41,"")=14,"",COUNTIF(E41:S41,"●"))</f>
        <v>1</v>
      </c>
      <c r="W41" s="462"/>
      <c r="X41" s="461">
        <f>IF(COUNTIF(E41:S41,"")=14,"",COUNTIF(E41:S41,"△"))</f>
        <v>1</v>
      </c>
      <c r="Y41" s="462"/>
      <c r="Z41" s="461">
        <f>IF(COUNTIF(E41:S41,"")=14,"",IF(E42="",0,E42)+IF(H42="",0,H42)+IF(K42="",0,K42)+IF(N42="",0,N42)+IF(Q42="",0,Q42))</f>
        <v>5</v>
      </c>
      <c r="AA41" s="462"/>
      <c r="AB41" s="461">
        <f>IF(COUNTIF(E41:S41,"")=14,"",IF(G42="",0,G42)+IF(J42="",0,J42)+IF(M42="",0,M42)+IF(P42="",0,P42)+IF(S42="",0,S42))</f>
        <v>3</v>
      </c>
      <c r="AC41" s="462"/>
      <c r="AD41" s="461">
        <f>IF(COUNTIF(E41:S41,"")=14,"",T41*3+X41)</f>
        <v>7</v>
      </c>
      <c r="AE41" s="462"/>
      <c r="AF41" s="461">
        <f>IF(COUNTIF(E41:S41,"")=14,"",Z41-AB41)</f>
        <v>2</v>
      </c>
      <c r="AG41" s="462"/>
      <c r="AH41" s="467">
        <f>IF(COUNTIF(E41:S41,"")=14,"",RANK(AJ41,$AJ$37:$AJ$46,0))</f>
        <v>2</v>
      </c>
      <c r="AI41" s="468"/>
      <c r="AJ41" s="471">
        <f>IF(COUNTIF(E41:S41,"")=14,"",IF(AF41="",0,AF41*10000)+AF41*500+AD41*10)</f>
        <v>21070</v>
      </c>
    </row>
    <row r="42" spans="1:36" ht="13.5">
      <c r="A42" s="455"/>
      <c r="B42" s="370"/>
      <c r="C42" s="370"/>
      <c r="D42" s="456"/>
      <c r="E42" s="72">
        <v>0</v>
      </c>
      <c r="F42" s="73" t="s">
        <v>51</v>
      </c>
      <c r="G42" s="75">
        <v>1</v>
      </c>
      <c r="H42" s="72">
        <v>1</v>
      </c>
      <c r="I42" s="73" t="s">
        <v>51</v>
      </c>
      <c r="J42" s="72">
        <v>1</v>
      </c>
      <c r="K42" s="436"/>
      <c r="L42" s="423"/>
      <c r="M42" s="437"/>
      <c r="N42" s="72">
        <f>IF(M44="","",M44)</f>
        <v>2</v>
      </c>
      <c r="O42" s="73" t="s">
        <v>51</v>
      </c>
      <c r="P42" s="75">
        <f>IF(K44="","",K44)</f>
        <v>1</v>
      </c>
      <c r="Q42" s="72">
        <f>IF(M46="","",M46)</f>
        <v>2</v>
      </c>
      <c r="R42" s="73" t="s">
        <v>51</v>
      </c>
      <c r="S42" s="75">
        <f>IF(K46="","",K46)</f>
        <v>0</v>
      </c>
      <c r="T42" s="463"/>
      <c r="U42" s="464"/>
      <c r="V42" s="463"/>
      <c r="W42" s="464"/>
      <c r="X42" s="463"/>
      <c r="Y42" s="464"/>
      <c r="Z42" s="463"/>
      <c r="AA42" s="464"/>
      <c r="AB42" s="463"/>
      <c r="AC42" s="464"/>
      <c r="AD42" s="463"/>
      <c r="AE42" s="464"/>
      <c r="AF42" s="463"/>
      <c r="AG42" s="464"/>
      <c r="AH42" s="477"/>
      <c r="AI42" s="478"/>
      <c r="AJ42" s="471"/>
    </row>
    <row r="43" spans="1:36" ht="13.5">
      <c r="A43" s="452" t="s">
        <v>216</v>
      </c>
      <c r="B43" s="453"/>
      <c r="C43" s="453"/>
      <c r="D43" s="454"/>
      <c r="E43" s="419" t="str">
        <f>IF(E44&gt;G44,"○",IF(E44&lt;G44,"●",IF(E44="","","△")))</f>
        <v>●</v>
      </c>
      <c r="F43" s="420"/>
      <c r="G43" s="428"/>
      <c r="H43" s="429" t="str">
        <f>IF(H44&gt;J44,"○",IF(H44&lt;J44,"●",IF(H44="","","△")))</f>
        <v>●</v>
      </c>
      <c r="I43" s="420"/>
      <c r="J43" s="421"/>
      <c r="K43" s="419" t="str">
        <f>IF(K44&gt;M44,"○",IF(K44&lt;M44,"●",IF(K44="","","△")))</f>
        <v>●</v>
      </c>
      <c r="L43" s="420"/>
      <c r="M43" s="421"/>
      <c r="N43" s="434"/>
      <c r="O43" s="411"/>
      <c r="P43" s="422"/>
      <c r="Q43" s="419" t="str">
        <f>IF(N45="○","●",IF(N45="●","○",IF(N45="","","△")))</f>
        <v>○</v>
      </c>
      <c r="R43" s="420"/>
      <c r="S43" s="421"/>
      <c r="T43" s="461">
        <f>IF(COUNTIF(E43:S43,"")=14,"",COUNTIF(E43:S43,"○"))</f>
        <v>1</v>
      </c>
      <c r="U43" s="462"/>
      <c r="V43" s="461">
        <f>IF(COUNTIF(E43:S43,"")=14,"",COUNTIF(E43:S43,"●"))</f>
        <v>3</v>
      </c>
      <c r="W43" s="462"/>
      <c r="X43" s="461">
        <f>IF(COUNTIF(E43:S43,"")=14,"",COUNTIF(E43:S43,"△"))</f>
        <v>0</v>
      </c>
      <c r="Y43" s="462"/>
      <c r="Z43" s="461">
        <f>IF(COUNTIF(E43:S43,"")=14,"",IF(E44="",0,E44)+IF(H44="",0,H44)+IF(K44="",0,K44)+IF(N44="",0,N44)+IF(Q44="",0,Q44))</f>
        <v>5</v>
      </c>
      <c r="AA43" s="462"/>
      <c r="AB43" s="461">
        <f>IF(COUNTIF(E43:S43,"")=14,"",IF(G44="",0,G44)+IF(J44="",0,J44)+IF(M44="",0,M44)+IF(P44="",0,P44)+IF(S44="",0,S44))</f>
        <v>6</v>
      </c>
      <c r="AC43" s="462"/>
      <c r="AD43" s="461">
        <f>IF(COUNTIF(E43:S43,"")=14,"",T43*3+X43)</f>
        <v>3</v>
      </c>
      <c r="AE43" s="462"/>
      <c r="AF43" s="461">
        <f>IF(COUNTIF(E43:S43,"")=14,"",Z43-AB43)</f>
        <v>-1</v>
      </c>
      <c r="AG43" s="462"/>
      <c r="AH43" s="467">
        <v>4</v>
      </c>
      <c r="AI43" s="468"/>
      <c r="AJ43" s="471">
        <f>IF(COUNTIF(E43:S43,"")=14,"",IF(AF43="",0,AF43*10000)+AF43*500+AD43*10)</f>
        <v>-10470</v>
      </c>
    </row>
    <row r="44" spans="1:36" ht="13.5">
      <c r="A44" s="455"/>
      <c r="B44" s="370"/>
      <c r="C44" s="370"/>
      <c r="D44" s="456"/>
      <c r="E44" s="72">
        <v>1</v>
      </c>
      <c r="F44" s="73" t="s">
        <v>51</v>
      </c>
      <c r="G44" s="75">
        <v>2</v>
      </c>
      <c r="H44" s="72">
        <v>0</v>
      </c>
      <c r="I44" s="73" t="s">
        <v>51</v>
      </c>
      <c r="J44" s="72">
        <v>1</v>
      </c>
      <c r="K44" s="74">
        <v>1</v>
      </c>
      <c r="L44" s="73" t="s">
        <v>51</v>
      </c>
      <c r="M44" s="75">
        <v>2</v>
      </c>
      <c r="N44" s="436"/>
      <c r="O44" s="423"/>
      <c r="P44" s="424"/>
      <c r="Q44" s="72">
        <f>IF(P46="","",P46)</f>
        <v>3</v>
      </c>
      <c r="R44" s="73" t="s">
        <v>51</v>
      </c>
      <c r="S44" s="72">
        <f>IF(N46="","",N46)</f>
        <v>1</v>
      </c>
      <c r="T44" s="463"/>
      <c r="U44" s="464"/>
      <c r="V44" s="463"/>
      <c r="W44" s="464"/>
      <c r="X44" s="463"/>
      <c r="Y44" s="464"/>
      <c r="Z44" s="463"/>
      <c r="AA44" s="464"/>
      <c r="AB44" s="463"/>
      <c r="AC44" s="464"/>
      <c r="AD44" s="463"/>
      <c r="AE44" s="464"/>
      <c r="AF44" s="463"/>
      <c r="AG44" s="464"/>
      <c r="AH44" s="477"/>
      <c r="AI44" s="478"/>
      <c r="AJ44" s="471"/>
    </row>
    <row r="45" spans="1:36" ht="13.5">
      <c r="A45" s="452" t="s">
        <v>172</v>
      </c>
      <c r="B45" s="453"/>
      <c r="C45" s="453"/>
      <c r="D45" s="454"/>
      <c r="E45" s="419" t="str">
        <f>IF(E46&gt;G46,"○",IF(E46&lt;G46,"●",IF(E46="","","△")))</f>
        <v>△</v>
      </c>
      <c r="F45" s="420"/>
      <c r="G45" s="428"/>
      <c r="H45" s="429" t="str">
        <f>IF(H46&gt;J46,"○",IF(H46&lt;J46,"●",IF(H46="","","△")))</f>
        <v>●</v>
      </c>
      <c r="I45" s="420"/>
      <c r="J45" s="421"/>
      <c r="K45" s="419" t="str">
        <f>IF(K46&gt;M46,"○",IF(K46&lt;M46,"●",IF(K46="","","△")))</f>
        <v>●</v>
      </c>
      <c r="L45" s="420"/>
      <c r="M45" s="421"/>
      <c r="N45" s="419" t="str">
        <f>IF(N46&gt;P46,"○",IF(N46&lt;P46,"●",IF(N46="","","△")))</f>
        <v>●</v>
      </c>
      <c r="O45" s="420"/>
      <c r="P45" s="421"/>
      <c r="Q45" s="434"/>
      <c r="R45" s="411"/>
      <c r="S45" s="422"/>
      <c r="T45" s="461">
        <f>IF(COUNTIF(E45:S45,"")=14,"",COUNTIF(E45:S45,"○"))</f>
        <v>0</v>
      </c>
      <c r="U45" s="462"/>
      <c r="V45" s="461">
        <f>IF(COUNTIF(E45:S45,"")=14,"",COUNTIF(E45:S45,"●"))</f>
        <v>3</v>
      </c>
      <c r="W45" s="462"/>
      <c r="X45" s="461">
        <f>IF(COUNTIF(E45:S45,"")=14,"",COUNTIF(E45:S45,"△"))</f>
        <v>1</v>
      </c>
      <c r="Y45" s="462"/>
      <c r="Z45" s="461">
        <f>IF(COUNTIF(E45:S45,"")=14,"",IF(E46="",0,E46)+IF(H46="",0,H46)+IF(K46="",0,K46)+IF(N46="",0,N46)+IF(Q46="",0,Q46))</f>
        <v>4</v>
      </c>
      <c r="AA45" s="462"/>
      <c r="AB45" s="461">
        <f>IF(COUNTIF(E45:S45,"")=14,"",IF(G46="",0,G46)+IF(J46="",0,J46)+IF(M46="",0,M46)+IF(P46="",0,P46)+IF(S46="",0,S46))</f>
        <v>12</v>
      </c>
      <c r="AC45" s="462"/>
      <c r="AD45" s="461">
        <f>IF(COUNTIF(E45:S45,"")=14,"",T45*3+X45)</f>
        <v>1</v>
      </c>
      <c r="AE45" s="462"/>
      <c r="AF45" s="461">
        <f>IF(COUNTIF(E45:S45,"")=14,"",Z45-AB45)</f>
        <v>-8</v>
      </c>
      <c r="AG45" s="462"/>
      <c r="AH45" s="467">
        <f>IF(COUNTIF(E45:S45,"")=14,"",RANK(AJ45,$AJ$37:$AJ$46,0))</f>
        <v>5</v>
      </c>
      <c r="AI45" s="468"/>
      <c r="AJ45" s="471">
        <f>IF(COUNTIF(E45:S45,"")=14,"",IF(AF45="",0,AF45*10000)+AF45*500+AD45*10)</f>
        <v>-83990</v>
      </c>
    </row>
    <row r="46" spans="1:36" ht="14.25" thickBot="1">
      <c r="A46" s="479"/>
      <c r="B46" s="364"/>
      <c r="C46" s="364"/>
      <c r="D46" s="480"/>
      <c r="E46" s="76">
        <v>2</v>
      </c>
      <c r="F46" s="77" t="s">
        <v>51</v>
      </c>
      <c r="G46" s="78">
        <v>2</v>
      </c>
      <c r="H46" s="76">
        <v>1</v>
      </c>
      <c r="I46" s="77" t="s">
        <v>217</v>
      </c>
      <c r="J46" s="76">
        <v>5</v>
      </c>
      <c r="K46" s="79">
        <v>0</v>
      </c>
      <c r="L46" s="77" t="s">
        <v>51</v>
      </c>
      <c r="M46" s="78">
        <v>2</v>
      </c>
      <c r="N46" s="76">
        <v>1</v>
      </c>
      <c r="O46" s="77" t="s">
        <v>51</v>
      </c>
      <c r="P46" s="78">
        <v>3</v>
      </c>
      <c r="Q46" s="475"/>
      <c r="R46" s="412"/>
      <c r="S46" s="476"/>
      <c r="T46" s="465"/>
      <c r="U46" s="466"/>
      <c r="V46" s="465"/>
      <c r="W46" s="466"/>
      <c r="X46" s="465"/>
      <c r="Y46" s="466"/>
      <c r="Z46" s="465"/>
      <c r="AA46" s="466"/>
      <c r="AB46" s="465"/>
      <c r="AC46" s="466"/>
      <c r="AD46" s="465"/>
      <c r="AE46" s="466"/>
      <c r="AF46" s="465"/>
      <c r="AG46" s="466"/>
      <c r="AH46" s="469"/>
      <c r="AI46" s="470"/>
      <c r="AJ46" s="471"/>
    </row>
    <row r="47" spans="1:38" ht="14.25" customHeight="1" thickBot="1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84"/>
      <c r="AK47" s="84"/>
      <c r="AL47" s="84"/>
    </row>
    <row r="48" spans="1:71" ht="13.5">
      <c r="A48" s="446" t="s">
        <v>218</v>
      </c>
      <c r="B48" s="447"/>
      <c r="C48" s="447"/>
      <c r="D48" s="447"/>
      <c r="E48" s="442" t="str">
        <f>IF($A49="","",$A49)</f>
        <v>クリアージュ</v>
      </c>
      <c r="F48" s="442"/>
      <c r="G48" s="443"/>
      <c r="H48" s="441" t="str">
        <f>IF($A51="","",$A51)</f>
        <v>杉並ＦＣ</v>
      </c>
      <c r="I48" s="442"/>
      <c r="J48" s="443"/>
      <c r="K48" s="441" t="str">
        <f>IF($A53="","",$A53)</f>
        <v>ＦＣ府中</v>
      </c>
      <c r="L48" s="442"/>
      <c r="M48" s="443"/>
      <c r="N48" s="441" t="str">
        <f>IF($A55="","",$A55)</f>
        <v>ＰＯＭＢＡ立川</v>
      </c>
      <c r="O48" s="442"/>
      <c r="P48" s="442"/>
      <c r="Q48" s="438" t="s">
        <v>43</v>
      </c>
      <c r="R48" s="438"/>
      <c r="S48" s="438" t="s">
        <v>44</v>
      </c>
      <c r="T48" s="438"/>
      <c r="U48" s="438" t="s">
        <v>45</v>
      </c>
      <c r="V48" s="438"/>
      <c r="W48" s="438" t="s">
        <v>46</v>
      </c>
      <c r="X48" s="438"/>
      <c r="Y48" s="438" t="s">
        <v>47</v>
      </c>
      <c r="Z48" s="438"/>
      <c r="AA48" s="438" t="s">
        <v>48</v>
      </c>
      <c r="AB48" s="438"/>
      <c r="AC48" s="439" t="s">
        <v>49</v>
      </c>
      <c r="AD48" s="439"/>
      <c r="AE48" s="438" t="s">
        <v>50</v>
      </c>
      <c r="AF48" s="440"/>
      <c r="AG48" s="47"/>
      <c r="AJ48" s="228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</row>
    <row r="49" spans="1:71" ht="13.5">
      <c r="A49" s="425" t="s">
        <v>219</v>
      </c>
      <c r="B49" s="426"/>
      <c r="C49" s="426"/>
      <c r="D49" s="426"/>
      <c r="E49" s="411"/>
      <c r="F49" s="411"/>
      <c r="G49" s="435"/>
      <c r="H49" s="429" t="str">
        <f>IF(E51="○","●",IF(E51="●","○",IF(E51="","","△")))</f>
        <v>○</v>
      </c>
      <c r="I49" s="420"/>
      <c r="J49" s="420"/>
      <c r="K49" s="419" t="str">
        <f>IF(E53="○","●",IF(E53="●","○",IF(E53="","","△")))</f>
        <v>○</v>
      </c>
      <c r="L49" s="420"/>
      <c r="M49" s="428"/>
      <c r="N49" s="429" t="str">
        <f>IF(E55="○","●",IF(E55="●","○",IF(E55="","","△")))</f>
        <v>●</v>
      </c>
      <c r="O49" s="420"/>
      <c r="P49" s="421"/>
      <c r="Q49" s="413">
        <f>IF(COUNTIF(E49:P49,"")=14,"",COUNTIF(E49:P49,"○"))</f>
        <v>2</v>
      </c>
      <c r="R49" s="413"/>
      <c r="S49" s="413">
        <f>IF(COUNTIF(E49:P49,"")=14,"",COUNTIF(E49:P49,"●"))</f>
        <v>1</v>
      </c>
      <c r="T49" s="413"/>
      <c r="U49" s="413">
        <f>IF(COUNTIF(E49:P49,"")=14,"",COUNTIF(E49:P49,"△"))</f>
        <v>0</v>
      </c>
      <c r="V49" s="413"/>
      <c r="W49" s="413">
        <f>IF(COUNTIF(E49:P49,"")=14,"",IF(E50="",0,E50)+IF(H50="",0,H50)+IF(K50="",0,K50)+IF(N50="",0,N50))</f>
        <v>4</v>
      </c>
      <c r="X49" s="413"/>
      <c r="Y49" s="413">
        <f>IF(COUNTIF(E49:P49,"")=14,"",IF(G50="",0,G50)+IF(J50="",0,J50)+IF(M50="",0,M50)+IF(P50="",0,P50))</f>
        <v>4</v>
      </c>
      <c r="Z49" s="413"/>
      <c r="AA49" s="413">
        <f>IF(COUNTIF(E49:P49,"")=14,"",Q49*3+U49)</f>
        <v>6</v>
      </c>
      <c r="AB49" s="413"/>
      <c r="AC49" s="413">
        <f>IF(COUNTIF(E49:P49,"")=14,"",W49-Y49)</f>
        <v>0</v>
      </c>
      <c r="AD49" s="413"/>
      <c r="AE49" s="415">
        <v>2</v>
      </c>
      <c r="AF49" s="416"/>
      <c r="AG49" s="410">
        <f>IF(COUNTIF(E49:P49,"")=14,"",IF(AC49="",0,AC49*10000)+AC49*500+AA49*10)</f>
        <v>60</v>
      </c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</row>
    <row r="50" spans="1:71" ht="13.5">
      <c r="A50" s="427"/>
      <c r="B50" s="426"/>
      <c r="C50" s="426"/>
      <c r="D50" s="426"/>
      <c r="E50" s="423"/>
      <c r="F50" s="423"/>
      <c r="G50" s="437"/>
      <c r="H50" s="72">
        <f>IF(G52="","",G52)</f>
        <v>2</v>
      </c>
      <c r="I50" s="73" t="s">
        <v>51</v>
      </c>
      <c r="J50" s="72">
        <f>IF(E52="","",E52)</f>
        <v>1</v>
      </c>
      <c r="K50" s="74">
        <f>IF(G54="","",G54)</f>
        <v>2</v>
      </c>
      <c r="L50" s="73" t="s">
        <v>51</v>
      </c>
      <c r="M50" s="75">
        <f>IF(E54="","",E54)</f>
        <v>0</v>
      </c>
      <c r="N50" s="72">
        <f>IF(G56="","",G56)</f>
        <v>0</v>
      </c>
      <c r="O50" s="73" t="s">
        <v>51</v>
      </c>
      <c r="P50" s="75">
        <f>IF(E56="","",E56)</f>
        <v>3</v>
      </c>
      <c r="Q50" s="413"/>
      <c r="R50" s="413"/>
      <c r="S50" s="413"/>
      <c r="T50" s="413"/>
      <c r="U50" s="413"/>
      <c r="V50" s="413"/>
      <c r="W50" s="413"/>
      <c r="X50" s="413"/>
      <c r="Y50" s="413"/>
      <c r="Z50" s="413"/>
      <c r="AA50" s="413"/>
      <c r="AB50" s="413"/>
      <c r="AC50" s="413"/>
      <c r="AD50" s="413"/>
      <c r="AE50" s="497"/>
      <c r="AF50" s="498"/>
      <c r="AG50" s="410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</row>
    <row r="51" spans="1:71" ht="13.5">
      <c r="A51" s="425" t="s">
        <v>121</v>
      </c>
      <c r="B51" s="426"/>
      <c r="C51" s="426"/>
      <c r="D51" s="426"/>
      <c r="E51" s="420" t="str">
        <f>IF(E52&gt;G52,"○",IF(E52&lt;G52,"●",IF(E52="","","△")))</f>
        <v>●</v>
      </c>
      <c r="F51" s="420"/>
      <c r="G51" s="421"/>
      <c r="H51" s="432"/>
      <c r="I51" s="411"/>
      <c r="J51" s="411"/>
      <c r="K51" s="419" t="str">
        <f>IF(H53="○","●",IF(H53="●","○",IF(H53="","","△")))</f>
        <v>●</v>
      </c>
      <c r="L51" s="420"/>
      <c r="M51" s="428"/>
      <c r="N51" s="429" t="str">
        <f>IF(H55="○","●",IF(H55="●","○",IF(H55="","","△")))</f>
        <v>△</v>
      </c>
      <c r="O51" s="420"/>
      <c r="P51" s="421"/>
      <c r="Q51" s="413">
        <f>IF(COUNTIF(E51:P51,"")=14,"",COUNTIF(E51:P51,"○"))</f>
        <v>0</v>
      </c>
      <c r="R51" s="413"/>
      <c r="S51" s="413">
        <f>IF(COUNTIF(E51:P51,"")=14,"",COUNTIF(E51:P51,"●"))</f>
        <v>2</v>
      </c>
      <c r="T51" s="413"/>
      <c r="U51" s="413">
        <f>IF(COUNTIF(E51:P51,"")=14,"",COUNTIF(E51:P51,"△"))</f>
        <v>1</v>
      </c>
      <c r="V51" s="413"/>
      <c r="W51" s="413">
        <f>IF(COUNTIF(E51:P51,"")=14,"",IF(E52="",0,E52)+IF(H52="",0,H52)+IF(K52="",0,K52)+IF(N52="",0,N52))</f>
        <v>3</v>
      </c>
      <c r="X51" s="413"/>
      <c r="Y51" s="413">
        <f>IF(COUNTIF(E51:P51,"")=14,"",IF(G52="",0,G52)+IF(J52="",0,J52)+IF(M52="",0,M52)+IF(P52="",0,P52))</f>
        <v>7</v>
      </c>
      <c r="Z51" s="413"/>
      <c r="AA51" s="413">
        <f>IF(COUNTIF(E51:P51,"")=14,"",Q51*3+U51)</f>
        <v>1</v>
      </c>
      <c r="AB51" s="413"/>
      <c r="AC51" s="413">
        <f>IF(COUNTIF(E51:P51,"")=14,"",W51-Y51)</f>
        <v>-4</v>
      </c>
      <c r="AD51" s="413"/>
      <c r="AE51" s="415">
        <f>IF(COUNTIF(E51:P51,"")=14,"",RANK(AG51,$AG$49:$AG$56,0))</f>
        <v>4</v>
      </c>
      <c r="AF51" s="416"/>
      <c r="AG51" s="410">
        <f>IF(COUNTIF(E51:P51,"")=14,"",IF(AC51="",0,AC51*10000)+AC51*500+AA51*10)</f>
        <v>-41990</v>
      </c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</row>
    <row r="52" spans="1:104" ht="13.5">
      <c r="A52" s="427"/>
      <c r="B52" s="426"/>
      <c r="C52" s="426"/>
      <c r="D52" s="426"/>
      <c r="E52" s="72">
        <v>1</v>
      </c>
      <c r="F52" s="73" t="s">
        <v>51</v>
      </c>
      <c r="G52" s="75">
        <v>2</v>
      </c>
      <c r="H52" s="433"/>
      <c r="I52" s="423"/>
      <c r="J52" s="423"/>
      <c r="K52" s="74">
        <f>IF(J54="","",J54)</f>
        <v>2</v>
      </c>
      <c r="L52" s="73" t="s">
        <v>51</v>
      </c>
      <c r="M52" s="75">
        <f>IF(H54="","",H54)</f>
        <v>5</v>
      </c>
      <c r="N52" s="72">
        <f>IF(J56="","",J56)</f>
        <v>0</v>
      </c>
      <c r="O52" s="73" t="s">
        <v>51</v>
      </c>
      <c r="P52" s="75">
        <f>IF(H56="","",H56)</f>
        <v>0</v>
      </c>
      <c r="Q52" s="413"/>
      <c r="R52" s="413"/>
      <c r="S52" s="413"/>
      <c r="T52" s="413"/>
      <c r="U52" s="413"/>
      <c r="V52" s="413"/>
      <c r="W52" s="413"/>
      <c r="X52" s="413"/>
      <c r="Y52" s="413"/>
      <c r="Z52" s="413"/>
      <c r="AA52" s="413"/>
      <c r="AB52" s="413"/>
      <c r="AC52" s="413"/>
      <c r="AD52" s="413"/>
      <c r="AE52" s="497"/>
      <c r="AF52" s="498"/>
      <c r="AG52" s="410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CC52" s="80"/>
      <c r="CD52" s="80"/>
      <c r="CE52" s="80"/>
      <c r="CF52" s="80"/>
      <c r="CG52" s="81"/>
      <c r="CH52" s="81"/>
      <c r="CI52" s="82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</row>
    <row r="53" spans="1:104" ht="13.5">
      <c r="A53" s="425" t="s">
        <v>173</v>
      </c>
      <c r="B53" s="426"/>
      <c r="C53" s="426"/>
      <c r="D53" s="426"/>
      <c r="E53" s="420" t="str">
        <f>IF(E54&gt;G54,"○",IF(E54&lt;G54,"●",IF(E54="","","△")))</f>
        <v>●</v>
      </c>
      <c r="F53" s="420"/>
      <c r="G53" s="428"/>
      <c r="H53" s="429" t="str">
        <f>IF(H54&gt;J54,"○",IF(H54&lt;J54,"●",IF(H54="","","△")))</f>
        <v>○</v>
      </c>
      <c r="I53" s="420"/>
      <c r="J53" s="420"/>
      <c r="K53" s="434"/>
      <c r="L53" s="411"/>
      <c r="M53" s="435"/>
      <c r="N53" s="429" t="str">
        <f>IF(K55="○","●",IF(K55="●","○",IF(K55="","","△")))</f>
        <v>○</v>
      </c>
      <c r="O53" s="420"/>
      <c r="P53" s="421"/>
      <c r="Q53" s="413">
        <f>IF(COUNTIF(E53:P53,"")=14,"",COUNTIF(E53:P53,"○"))</f>
        <v>2</v>
      </c>
      <c r="R53" s="413"/>
      <c r="S53" s="413">
        <f>IF(COUNTIF(E53:P53,"")=14,"",COUNTIF(E53:P53,"●"))</f>
        <v>1</v>
      </c>
      <c r="T53" s="413"/>
      <c r="U53" s="413">
        <f>IF(COUNTIF(E53:P53,"")=14,"",COUNTIF(E53:P53,"△"))</f>
        <v>0</v>
      </c>
      <c r="V53" s="413"/>
      <c r="W53" s="413">
        <f>IF(COUNTIF(E53:P53,"")=14,"",IF(E54="",0,E54)+IF(H54="",0,H54)+IF(K54="",0,K54)+IF(N54="",0,N54))</f>
        <v>6</v>
      </c>
      <c r="X53" s="413"/>
      <c r="Y53" s="413">
        <f>IF(COUNTIF(E53:P53,"")=14,"",IF(G54="",0,G54)+IF(J54="",0,J54)+IF(M54="",0,M54)+IF(P54="",0,P54))</f>
        <v>4</v>
      </c>
      <c r="Z53" s="413"/>
      <c r="AA53" s="413">
        <f>IF(COUNTIF(E53:P53,"")=14,"",Q53*3+U53)</f>
        <v>6</v>
      </c>
      <c r="AB53" s="413"/>
      <c r="AC53" s="413">
        <f>IF(COUNTIF(E53:P53,"")=14,"",W53-Y53)</f>
        <v>2</v>
      </c>
      <c r="AD53" s="413"/>
      <c r="AE53" s="415">
        <f>IF(COUNTIF(E53:P53,"")=14,"",RANK(AG53,$AG$49:$AG$56,0))</f>
        <v>1</v>
      </c>
      <c r="AF53" s="416"/>
      <c r="AG53" s="410">
        <f>IF(COUNTIF(E53:P53,"")=14,"",IF(AC53="",0,AC53*10000)+AC53*500+AA53*10)</f>
        <v>21060</v>
      </c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CC53" s="80"/>
      <c r="CD53" s="80"/>
      <c r="CE53" s="80"/>
      <c r="CF53" s="80"/>
      <c r="CG53" s="81"/>
      <c r="CH53" s="81"/>
      <c r="CI53" s="82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3.5">
      <c r="A54" s="427"/>
      <c r="B54" s="426"/>
      <c r="C54" s="426"/>
      <c r="D54" s="426"/>
      <c r="E54" s="72">
        <v>0</v>
      </c>
      <c r="F54" s="73" t="s">
        <v>51</v>
      </c>
      <c r="G54" s="75">
        <v>2</v>
      </c>
      <c r="H54" s="72">
        <v>5</v>
      </c>
      <c r="I54" s="73" t="s">
        <v>51</v>
      </c>
      <c r="J54" s="72">
        <v>2</v>
      </c>
      <c r="K54" s="436"/>
      <c r="L54" s="423"/>
      <c r="M54" s="437"/>
      <c r="N54" s="72">
        <f>IF(M56="","",M56)</f>
        <v>1</v>
      </c>
      <c r="O54" s="73" t="s">
        <v>51</v>
      </c>
      <c r="P54" s="75">
        <f>IF(K56="","",K56)</f>
        <v>0</v>
      </c>
      <c r="Q54" s="413"/>
      <c r="R54" s="413"/>
      <c r="S54" s="413"/>
      <c r="T54" s="413"/>
      <c r="U54" s="413"/>
      <c r="V54" s="413"/>
      <c r="W54" s="413"/>
      <c r="X54" s="413"/>
      <c r="Y54" s="413"/>
      <c r="Z54" s="413"/>
      <c r="AA54" s="413"/>
      <c r="AB54" s="413"/>
      <c r="AC54" s="413"/>
      <c r="AD54" s="413"/>
      <c r="AE54" s="497"/>
      <c r="AF54" s="498"/>
      <c r="AG54" s="410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3.5">
      <c r="A55" s="425" t="s">
        <v>174</v>
      </c>
      <c r="B55" s="426"/>
      <c r="C55" s="426"/>
      <c r="D55" s="426"/>
      <c r="E55" s="420" t="str">
        <f>IF(E56&gt;G56,"○",IF(E56&lt;G56,"●",IF(E56="","","△")))</f>
        <v>○</v>
      </c>
      <c r="F55" s="420"/>
      <c r="G55" s="428"/>
      <c r="H55" s="429" t="str">
        <f>IF(H56&gt;J56,"○",IF(H56&lt;J56,"●",IF(H56="","","△")))</f>
        <v>△</v>
      </c>
      <c r="I55" s="420"/>
      <c r="J55" s="420"/>
      <c r="K55" s="419" t="str">
        <f>IF(K56&gt;M56,"○",IF(K56&lt;M56,"●",IF(K56="","","△")))</f>
        <v>●</v>
      </c>
      <c r="L55" s="420"/>
      <c r="M55" s="421"/>
      <c r="N55" s="432"/>
      <c r="O55" s="411"/>
      <c r="P55" s="422"/>
      <c r="Q55" s="413">
        <f>IF(COUNTIF(E55:P55,"")=14,"",COUNTIF(E55:P55,"○"))</f>
        <v>1</v>
      </c>
      <c r="R55" s="413"/>
      <c r="S55" s="413">
        <f>IF(COUNTIF(E55:P55,"")=14,"",COUNTIF(E55:P55,"●"))</f>
        <v>1</v>
      </c>
      <c r="T55" s="413"/>
      <c r="U55" s="413">
        <f>IF(COUNTIF(E55:P55,"")=14,"",COUNTIF(E55:P55,"△"))</f>
        <v>1</v>
      </c>
      <c r="V55" s="413"/>
      <c r="W55" s="413">
        <f>IF(COUNTIF(E55:P55,"")=14,"",IF(E56="",0,E56)+IF(H56="",0,H56)+IF(K56="",0,K56)+IF(N56="",0,N56))</f>
        <v>3</v>
      </c>
      <c r="X55" s="413"/>
      <c r="Y55" s="413">
        <f>IF(COUNTIF(E55:P55,"")=14,"",IF(G56="",0,G56)+IF(J56="",0,J56)+IF(M56="",0,M56)+IF(P56="",0,P56))</f>
        <v>1</v>
      </c>
      <c r="Z55" s="413"/>
      <c r="AA55" s="413">
        <f>IF(COUNTIF(E55:P55,"")=14,"",Q55*3+U55)</f>
        <v>4</v>
      </c>
      <c r="AB55" s="413"/>
      <c r="AC55" s="413">
        <f>IF(COUNTIF(E55:P55,"")=14,"",W55-Y55)</f>
        <v>2</v>
      </c>
      <c r="AD55" s="413"/>
      <c r="AE55" s="415">
        <v>3</v>
      </c>
      <c r="AF55" s="416"/>
      <c r="AG55" s="410">
        <f>IF(COUNTIF(E55:P55,"")=14,"",IF(AC55="",0,AC55*10000)+AC55*500+AA55*10)</f>
        <v>21040</v>
      </c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1:104" ht="14.25" thickBot="1">
      <c r="A56" s="430"/>
      <c r="B56" s="431"/>
      <c r="C56" s="431"/>
      <c r="D56" s="431"/>
      <c r="E56" s="76">
        <v>3</v>
      </c>
      <c r="F56" s="77" t="s">
        <v>51</v>
      </c>
      <c r="G56" s="78">
        <v>0</v>
      </c>
      <c r="H56" s="76">
        <v>0</v>
      </c>
      <c r="I56" s="77" t="s">
        <v>51</v>
      </c>
      <c r="J56" s="76">
        <v>0</v>
      </c>
      <c r="K56" s="79">
        <v>0</v>
      </c>
      <c r="L56" s="77" t="s">
        <v>51</v>
      </c>
      <c r="M56" s="78">
        <v>1</v>
      </c>
      <c r="N56" s="499"/>
      <c r="O56" s="412"/>
      <c r="P56" s="476"/>
      <c r="Q56" s="414"/>
      <c r="R56" s="414"/>
      <c r="S56" s="414"/>
      <c r="T56" s="414"/>
      <c r="U56" s="414"/>
      <c r="V56" s="414"/>
      <c r="W56" s="414"/>
      <c r="X56" s="414"/>
      <c r="Y56" s="414"/>
      <c r="Z56" s="414"/>
      <c r="AA56" s="414"/>
      <c r="AB56" s="414"/>
      <c r="AC56" s="414"/>
      <c r="AD56" s="414"/>
      <c r="AE56" s="417"/>
      <c r="AF56" s="418"/>
      <c r="AG56" s="410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1:38" ht="14.25" customHeight="1" thickBot="1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84"/>
      <c r="AK57" s="84"/>
      <c r="AL57" s="84"/>
    </row>
    <row r="58" spans="1:71" ht="13.5">
      <c r="A58" s="446" t="s">
        <v>220</v>
      </c>
      <c r="B58" s="447"/>
      <c r="C58" s="447"/>
      <c r="D58" s="447"/>
      <c r="E58" s="442" t="str">
        <f>IF($A59="","",$A59)</f>
        <v>ＣＹＤ</v>
      </c>
      <c r="F58" s="442"/>
      <c r="G58" s="443"/>
      <c r="H58" s="441" t="str">
        <f>IF($A61="","",$A61)</f>
        <v>リオＦＣ</v>
      </c>
      <c r="I58" s="442"/>
      <c r="J58" s="443"/>
      <c r="K58" s="441" t="str">
        <f>IF($A63="","",$A63)</f>
        <v>ＦＣ杉野</v>
      </c>
      <c r="L58" s="442"/>
      <c r="M58" s="443"/>
      <c r="N58" s="441" t="str">
        <f>IF($A65="","",$A65)</f>
        <v>東京チャンプ</v>
      </c>
      <c r="O58" s="442"/>
      <c r="P58" s="442"/>
      <c r="Q58" s="438" t="s">
        <v>43</v>
      </c>
      <c r="R58" s="438"/>
      <c r="S58" s="438" t="s">
        <v>44</v>
      </c>
      <c r="T58" s="438"/>
      <c r="U58" s="438" t="s">
        <v>45</v>
      </c>
      <c r="V58" s="438"/>
      <c r="W58" s="438" t="s">
        <v>46</v>
      </c>
      <c r="X58" s="438"/>
      <c r="Y58" s="438" t="s">
        <v>47</v>
      </c>
      <c r="Z58" s="438"/>
      <c r="AA58" s="438" t="s">
        <v>48</v>
      </c>
      <c r="AB58" s="438"/>
      <c r="AC58" s="439" t="s">
        <v>49</v>
      </c>
      <c r="AD58" s="439"/>
      <c r="AE58" s="438" t="s">
        <v>50</v>
      </c>
      <c r="AF58" s="440"/>
      <c r="AG58" s="47"/>
      <c r="AJ58" s="228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</row>
    <row r="59" spans="1:71" ht="13.5">
      <c r="A59" s="425" t="s">
        <v>221</v>
      </c>
      <c r="B59" s="426"/>
      <c r="C59" s="426"/>
      <c r="D59" s="426"/>
      <c r="E59" s="411"/>
      <c r="F59" s="411"/>
      <c r="G59" s="435"/>
      <c r="H59" s="429" t="str">
        <f>IF(E61="○","●",IF(E61="●","○",IF(E61="","","△")))</f>
        <v>●</v>
      </c>
      <c r="I59" s="420"/>
      <c r="J59" s="420"/>
      <c r="K59" s="419" t="str">
        <f>IF(E63="○","●",IF(E63="●","○",IF(E63="","","△")))</f>
        <v>●</v>
      </c>
      <c r="L59" s="420"/>
      <c r="M59" s="428"/>
      <c r="N59" s="429" t="str">
        <f>IF(E65="○","●",IF(E65="●","○",IF(E65="","","△")))</f>
        <v>●</v>
      </c>
      <c r="O59" s="420"/>
      <c r="P59" s="421"/>
      <c r="Q59" s="413">
        <f>IF(COUNTIF(E59:P59,"")=14,"",COUNTIF(E59:P59,"○"))</f>
        <v>0</v>
      </c>
      <c r="R59" s="413"/>
      <c r="S59" s="413">
        <f>IF(COUNTIF(E59:P59,"")=14,"",COUNTIF(E59:P59,"●"))</f>
        <v>3</v>
      </c>
      <c r="T59" s="413"/>
      <c r="U59" s="413">
        <f>IF(COUNTIF(E59:P59,"")=14,"",COUNTIF(E59:P59,"△"))</f>
        <v>0</v>
      </c>
      <c r="V59" s="413"/>
      <c r="W59" s="413">
        <f>IF(COUNTIF(E59:P59,"")=14,"",IF(E60="",0,E60)+IF(H60="",0,H60)+IF(K60="",0,K60)+IF(N60="",0,N60))</f>
        <v>2</v>
      </c>
      <c r="X59" s="413"/>
      <c r="Y59" s="413">
        <f>IF(COUNTIF(E59:P59,"")=14,"",IF(G60="",0,G60)+IF(J60="",0,J60)+IF(M60="",0,M60)+IF(P60="",0,P60))</f>
        <v>7</v>
      </c>
      <c r="Z59" s="413"/>
      <c r="AA59" s="413">
        <f>IF(COUNTIF(E59:P59,"")=14,"",Q59*3+U59)</f>
        <v>0</v>
      </c>
      <c r="AB59" s="413"/>
      <c r="AC59" s="413">
        <f>IF(COUNTIF(E59:P59,"")=14,"",W59-Y59)</f>
        <v>-5</v>
      </c>
      <c r="AD59" s="413"/>
      <c r="AE59" s="415">
        <f>IF(COUNTIF(E59:P59,"")=14,"",RANK(AG59,$AG$59:$AG$66,0))</f>
        <v>4</v>
      </c>
      <c r="AF59" s="416"/>
      <c r="AG59" s="410">
        <f>IF(COUNTIF(E59:P59,"")=14,"",IF(AC59="",0,AC59*10000)+AC59*500+AA59*10)</f>
        <v>-52500</v>
      </c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</row>
    <row r="60" spans="1:71" ht="13.5">
      <c r="A60" s="427"/>
      <c r="B60" s="426"/>
      <c r="C60" s="426"/>
      <c r="D60" s="426"/>
      <c r="E60" s="423"/>
      <c r="F60" s="423"/>
      <c r="G60" s="437"/>
      <c r="H60" s="72">
        <f>IF(G62="","",G62)</f>
        <v>0</v>
      </c>
      <c r="I60" s="73" t="s">
        <v>51</v>
      </c>
      <c r="J60" s="72">
        <f>IF(E62="","",E62)</f>
        <v>1</v>
      </c>
      <c r="K60" s="74">
        <f>IF(G64="","",G64)</f>
        <v>1</v>
      </c>
      <c r="L60" s="73" t="s">
        <v>51</v>
      </c>
      <c r="M60" s="75">
        <f>IF(E64="","",E64)</f>
        <v>3</v>
      </c>
      <c r="N60" s="72">
        <f>IF(G66="","",G66)</f>
        <v>1</v>
      </c>
      <c r="O60" s="73" t="s">
        <v>51</v>
      </c>
      <c r="P60" s="75">
        <f>IF(E66="","",E66)</f>
        <v>3</v>
      </c>
      <c r="Q60" s="413"/>
      <c r="R60" s="413"/>
      <c r="S60" s="413"/>
      <c r="T60" s="413"/>
      <c r="U60" s="413"/>
      <c r="V60" s="413"/>
      <c r="W60" s="413"/>
      <c r="X60" s="413"/>
      <c r="Y60" s="413"/>
      <c r="Z60" s="413"/>
      <c r="AA60" s="413"/>
      <c r="AB60" s="413"/>
      <c r="AC60" s="413"/>
      <c r="AD60" s="413"/>
      <c r="AE60" s="497"/>
      <c r="AF60" s="498"/>
      <c r="AG60" s="410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</row>
    <row r="61" spans="1:71" ht="13.5">
      <c r="A61" s="425" t="s">
        <v>222</v>
      </c>
      <c r="B61" s="426"/>
      <c r="C61" s="426"/>
      <c r="D61" s="426"/>
      <c r="E61" s="420" t="str">
        <f>IF(E62&gt;G62,"○",IF(E62&lt;G62,"●",IF(E62="","","△")))</f>
        <v>○</v>
      </c>
      <c r="F61" s="420"/>
      <c r="G61" s="421"/>
      <c r="H61" s="432"/>
      <c r="I61" s="411"/>
      <c r="J61" s="411"/>
      <c r="K61" s="419" t="str">
        <f>IF(H63="○","●",IF(H63="●","○",IF(H63="","","△")))</f>
        <v>●</v>
      </c>
      <c r="L61" s="420"/>
      <c r="M61" s="428"/>
      <c r="N61" s="429" t="str">
        <f>IF(H65="○","●",IF(H65="●","○",IF(H65="","","△")))</f>
        <v>○</v>
      </c>
      <c r="O61" s="420"/>
      <c r="P61" s="421"/>
      <c r="Q61" s="413">
        <f>IF(COUNTIF(E61:P61,"")=14,"",COUNTIF(E61:P61,"○"))</f>
        <v>2</v>
      </c>
      <c r="R61" s="413"/>
      <c r="S61" s="413">
        <f>IF(COUNTIF(E61:P61,"")=14,"",COUNTIF(E61:P61,"●"))</f>
        <v>1</v>
      </c>
      <c r="T61" s="413"/>
      <c r="U61" s="413">
        <f>IF(COUNTIF(E61:P61,"")=14,"",COUNTIF(E61:P61,"△"))</f>
        <v>0</v>
      </c>
      <c r="V61" s="413"/>
      <c r="W61" s="413">
        <f>IF(COUNTIF(E61:P61,"")=14,"",IF(E62="",0,E62)+IF(H62="",0,H62)+IF(K62="",0,K62)+IF(N62="",0,N62))</f>
        <v>5</v>
      </c>
      <c r="X61" s="413"/>
      <c r="Y61" s="413">
        <f>IF(COUNTIF(E61:P61,"")=14,"",IF(G62="",0,G62)+IF(J62="",0,J62)+IF(M62="",0,M62)+IF(P62="",0,P62))</f>
        <v>5</v>
      </c>
      <c r="Z61" s="413"/>
      <c r="AA61" s="413">
        <f>IF(COUNTIF(E61:P61,"")=14,"",Q61*3+U61)</f>
        <v>6</v>
      </c>
      <c r="AB61" s="413"/>
      <c r="AC61" s="413">
        <f>IF(COUNTIF(E61:P61,"")=14,"",W61-Y61)</f>
        <v>0</v>
      </c>
      <c r="AD61" s="413"/>
      <c r="AE61" s="415">
        <f>IF(COUNTIF(E61:P61,"")=14,"",RANK(AG61,$AG$59:$AG$66,0))</f>
        <v>2</v>
      </c>
      <c r="AF61" s="416"/>
      <c r="AG61" s="410">
        <f>IF(COUNTIF(E61:P61,"")=14,"",IF(AC61="",0,AC61*10000)+AC61*500+AA61*10)</f>
        <v>60</v>
      </c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</row>
    <row r="62" spans="1:104" ht="13.5">
      <c r="A62" s="427"/>
      <c r="B62" s="426"/>
      <c r="C62" s="426"/>
      <c r="D62" s="426"/>
      <c r="E62" s="72">
        <v>1</v>
      </c>
      <c r="F62" s="73" t="s">
        <v>51</v>
      </c>
      <c r="G62" s="75">
        <v>0</v>
      </c>
      <c r="H62" s="433"/>
      <c r="I62" s="423"/>
      <c r="J62" s="423"/>
      <c r="K62" s="74">
        <f>IF(J64="","",J64)</f>
        <v>1</v>
      </c>
      <c r="L62" s="73" t="s">
        <v>51</v>
      </c>
      <c r="M62" s="75">
        <f>IF(H64="","",H64)</f>
        <v>3</v>
      </c>
      <c r="N62" s="72">
        <f>IF(J66="","",J66)</f>
        <v>3</v>
      </c>
      <c r="O62" s="73" t="s">
        <v>51</v>
      </c>
      <c r="P62" s="75">
        <f>IF(H66="","",H66)</f>
        <v>2</v>
      </c>
      <c r="Q62" s="413"/>
      <c r="R62" s="413"/>
      <c r="S62" s="413"/>
      <c r="T62" s="413"/>
      <c r="U62" s="413"/>
      <c r="V62" s="413"/>
      <c r="W62" s="413"/>
      <c r="X62" s="413"/>
      <c r="Y62" s="413"/>
      <c r="Z62" s="413"/>
      <c r="AA62" s="413"/>
      <c r="AB62" s="413"/>
      <c r="AC62" s="413"/>
      <c r="AD62" s="413"/>
      <c r="AE62" s="497"/>
      <c r="AF62" s="498"/>
      <c r="AG62" s="410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CC62" s="80"/>
      <c r="CD62" s="80"/>
      <c r="CE62" s="80"/>
      <c r="CF62" s="80"/>
      <c r="CG62" s="81"/>
      <c r="CH62" s="81"/>
      <c r="CI62" s="82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</row>
    <row r="63" spans="1:104" ht="13.5">
      <c r="A63" s="425" t="s">
        <v>175</v>
      </c>
      <c r="B63" s="426"/>
      <c r="C63" s="426"/>
      <c r="D63" s="426"/>
      <c r="E63" s="420" t="str">
        <f>IF(E64&gt;G64,"○",IF(E64&lt;G64,"●",IF(E64="","","△")))</f>
        <v>○</v>
      </c>
      <c r="F63" s="420"/>
      <c r="G63" s="428"/>
      <c r="H63" s="429" t="str">
        <f>IF(H64&gt;J64,"○",IF(H64&lt;J64,"●",IF(H64="","","△")))</f>
        <v>○</v>
      </c>
      <c r="I63" s="420"/>
      <c r="J63" s="420"/>
      <c r="K63" s="434"/>
      <c r="L63" s="411"/>
      <c r="M63" s="435"/>
      <c r="N63" s="429" t="str">
        <f>IF(K65="○","●",IF(K65="●","○",IF(K65="","","△")))</f>
        <v>○</v>
      </c>
      <c r="O63" s="420"/>
      <c r="P63" s="421"/>
      <c r="Q63" s="413">
        <f>IF(COUNTIF(E63:P63,"")=14,"",COUNTIF(E63:P63,"○"))</f>
        <v>3</v>
      </c>
      <c r="R63" s="413"/>
      <c r="S63" s="413">
        <f>IF(COUNTIF(E63:P63,"")=14,"",COUNTIF(E63:P63,"●"))</f>
        <v>0</v>
      </c>
      <c r="T63" s="413"/>
      <c r="U63" s="413">
        <f>IF(COUNTIF(E63:P63,"")=14,"",COUNTIF(E63:P63,"△"))</f>
        <v>0</v>
      </c>
      <c r="V63" s="413"/>
      <c r="W63" s="413">
        <f>IF(COUNTIF(E63:P63,"")=14,"",IF(E64="",0,E64)+IF(H64="",0,H64)+IF(K64="",0,K64)+IF(N64="",0,N64))</f>
        <v>9</v>
      </c>
      <c r="X63" s="413"/>
      <c r="Y63" s="413">
        <f>IF(COUNTIF(E63:P63,"")=14,"",IF(G64="",0,G64)+IF(J64="",0,J64)+IF(M64="",0,M64)+IF(P64="",0,P64))</f>
        <v>2</v>
      </c>
      <c r="Z63" s="413"/>
      <c r="AA63" s="413">
        <f>IF(COUNTIF(E63:P63,"")=14,"",Q63*3+U63)</f>
        <v>9</v>
      </c>
      <c r="AB63" s="413"/>
      <c r="AC63" s="413">
        <f>IF(COUNTIF(E63:P63,"")=14,"",W63-Y63)</f>
        <v>7</v>
      </c>
      <c r="AD63" s="413"/>
      <c r="AE63" s="415">
        <f>IF(COUNTIF(E63:P63,"")=14,"",RANK(AG63,$AG$59:$AG$66,0))</f>
        <v>1</v>
      </c>
      <c r="AF63" s="416"/>
      <c r="AG63" s="410">
        <f>IF(COUNTIF(E63:P63,"")=14,"",IF(AC63="",0,AC63*10000)+AC63*500+AA63*10)</f>
        <v>73590</v>
      </c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CC63" s="80"/>
      <c r="CD63" s="80"/>
      <c r="CE63" s="80"/>
      <c r="CF63" s="80"/>
      <c r="CG63" s="81"/>
      <c r="CH63" s="81"/>
      <c r="CI63" s="82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</row>
    <row r="64" spans="1:104" ht="13.5">
      <c r="A64" s="427"/>
      <c r="B64" s="426"/>
      <c r="C64" s="426"/>
      <c r="D64" s="426"/>
      <c r="E64" s="72">
        <v>3</v>
      </c>
      <c r="F64" s="73" t="s">
        <v>51</v>
      </c>
      <c r="G64" s="75">
        <v>1</v>
      </c>
      <c r="H64" s="72">
        <v>3</v>
      </c>
      <c r="I64" s="73" t="s">
        <v>51</v>
      </c>
      <c r="J64" s="72">
        <v>1</v>
      </c>
      <c r="K64" s="436"/>
      <c r="L64" s="423"/>
      <c r="M64" s="437"/>
      <c r="N64" s="72">
        <f>IF(M66="","",M66)</f>
        <v>3</v>
      </c>
      <c r="O64" s="73" t="s">
        <v>51</v>
      </c>
      <c r="P64" s="75">
        <f>IF(K66="","",K66)</f>
        <v>0</v>
      </c>
      <c r="Q64" s="413"/>
      <c r="R64" s="413"/>
      <c r="S64" s="413"/>
      <c r="T64" s="413"/>
      <c r="U64" s="413"/>
      <c r="V64" s="413"/>
      <c r="W64" s="413"/>
      <c r="X64" s="413"/>
      <c r="Y64" s="413"/>
      <c r="Z64" s="413"/>
      <c r="AA64" s="413"/>
      <c r="AB64" s="413"/>
      <c r="AC64" s="413"/>
      <c r="AD64" s="413"/>
      <c r="AE64" s="497"/>
      <c r="AF64" s="498"/>
      <c r="AG64" s="410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</row>
    <row r="65" spans="1:104" ht="13.5">
      <c r="A65" s="425" t="s">
        <v>176</v>
      </c>
      <c r="B65" s="426"/>
      <c r="C65" s="426"/>
      <c r="D65" s="426"/>
      <c r="E65" s="420" t="str">
        <f>IF(E66&gt;G66,"○",IF(E66&lt;G66,"●",IF(E66="","","△")))</f>
        <v>○</v>
      </c>
      <c r="F65" s="420"/>
      <c r="G65" s="428"/>
      <c r="H65" s="429" t="str">
        <f>IF(H66&gt;J66,"○",IF(H66&lt;J66,"●",IF(H66="","","△")))</f>
        <v>●</v>
      </c>
      <c r="I65" s="420"/>
      <c r="J65" s="420"/>
      <c r="K65" s="419" t="str">
        <f>IF(K66&gt;M66,"○",IF(K66&lt;M66,"●",IF(K66="","","△")))</f>
        <v>●</v>
      </c>
      <c r="L65" s="420"/>
      <c r="M65" s="421"/>
      <c r="N65" s="432"/>
      <c r="O65" s="411"/>
      <c r="P65" s="422"/>
      <c r="Q65" s="413">
        <f>IF(COUNTIF(E65:P65,"")=14,"",COUNTIF(E65:P65,"○"))</f>
        <v>1</v>
      </c>
      <c r="R65" s="413"/>
      <c r="S65" s="413">
        <f>IF(COUNTIF(E65:P65,"")=14,"",COUNTIF(E65:P65,"●"))</f>
        <v>2</v>
      </c>
      <c r="T65" s="413"/>
      <c r="U65" s="413">
        <f>IF(COUNTIF(E65:P65,"")=14,"",COUNTIF(E65:P65,"△"))</f>
        <v>0</v>
      </c>
      <c r="V65" s="413"/>
      <c r="W65" s="413">
        <f>IF(COUNTIF(E65:P65,"")=14,"",IF(E66="",0,E66)+IF(H66="",0,H66)+IF(K66="",0,K66)+IF(N66="",0,N66))</f>
        <v>5</v>
      </c>
      <c r="X65" s="413"/>
      <c r="Y65" s="413">
        <f>IF(COUNTIF(E65:P65,"")=14,"",IF(G66="",0,G66)+IF(J66="",0,J66)+IF(M66="",0,M66)+IF(P66="",0,P66))</f>
        <v>7</v>
      </c>
      <c r="Z65" s="413"/>
      <c r="AA65" s="413">
        <f>IF(COUNTIF(E65:P65,"")=14,"",Q65*3+U65)</f>
        <v>3</v>
      </c>
      <c r="AB65" s="413"/>
      <c r="AC65" s="413">
        <f>IF(COUNTIF(E65:P65,"")=14,"",W65-Y65)</f>
        <v>-2</v>
      </c>
      <c r="AD65" s="413"/>
      <c r="AE65" s="415">
        <f>IF(COUNTIF(E65:P65,"")=14,"",RANK(AG65,$AG$59:$AG$66,0))</f>
        <v>3</v>
      </c>
      <c r="AF65" s="416"/>
      <c r="AG65" s="410">
        <f>IF(COUNTIF(E65:P65,"")=14,"",IF(AC65="",0,AC65*10000)+AC65*500+AA65*10)</f>
        <v>-20970</v>
      </c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</row>
    <row r="66" spans="1:104" ht="14.25" thickBot="1">
      <c r="A66" s="430"/>
      <c r="B66" s="431"/>
      <c r="C66" s="431"/>
      <c r="D66" s="431"/>
      <c r="E66" s="76">
        <v>3</v>
      </c>
      <c r="F66" s="77" t="s">
        <v>51</v>
      </c>
      <c r="G66" s="78">
        <v>1</v>
      </c>
      <c r="H66" s="76">
        <v>2</v>
      </c>
      <c r="I66" s="77" t="s">
        <v>51</v>
      </c>
      <c r="J66" s="76">
        <v>3</v>
      </c>
      <c r="K66" s="79">
        <v>0</v>
      </c>
      <c r="L66" s="77" t="s">
        <v>51</v>
      </c>
      <c r="M66" s="78">
        <v>3</v>
      </c>
      <c r="N66" s="499"/>
      <c r="O66" s="412"/>
      <c r="P66" s="476"/>
      <c r="Q66" s="414"/>
      <c r="R66" s="414"/>
      <c r="S66" s="414"/>
      <c r="T66" s="414"/>
      <c r="U66" s="414"/>
      <c r="V66" s="414"/>
      <c r="W66" s="414"/>
      <c r="X66" s="414"/>
      <c r="Y66" s="414"/>
      <c r="Z66" s="414"/>
      <c r="AA66" s="414"/>
      <c r="AB66" s="414"/>
      <c r="AC66" s="414"/>
      <c r="AD66" s="414"/>
      <c r="AE66" s="417"/>
      <c r="AF66" s="418"/>
      <c r="AG66" s="410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</row>
    <row r="67" spans="1:38" ht="14.25" customHeight="1" thickBot="1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84"/>
      <c r="AK67" s="84"/>
      <c r="AL67" s="84"/>
    </row>
    <row r="68" spans="1:71" ht="13.5">
      <c r="A68" s="446" t="s">
        <v>134</v>
      </c>
      <c r="B68" s="447"/>
      <c r="C68" s="447"/>
      <c r="D68" s="447"/>
      <c r="E68" s="442" t="str">
        <f>IF($A69="","",$A69)</f>
        <v>あきる野ＦＣ</v>
      </c>
      <c r="F68" s="442"/>
      <c r="G68" s="443"/>
      <c r="H68" s="441" t="str">
        <f>IF($A71="","",$A71)</f>
        <v>Ｃｏｎｓｏｒｔｅ</v>
      </c>
      <c r="I68" s="442"/>
      <c r="J68" s="443"/>
      <c r="K68" s="441" t="str">
        <f>IF($A73="","",$A73)</f>
        <v>練馬ＦＣ</v>
      </c>
      <c r="L68" s="442"/>
      <c r="M68" s="443"/>
      <c r="N68" s="441" t="str">
        <f>IF($A75="","",$A75)</f>
        <v>府ロク</v>
      </c>
      <c r="O68" s="442"/>
      <c r="P68" s="442"/>
      <c r="Q68" s="438" t="s">
        <v>43</v>
      </c>
      <c r="R68" s="438"/>
      <c r="S68" s="438" t="s">
        <v>44</v>
      </c>
      <c r="T68" s="438"/>
      <c r="U68" s="438" t="s">
        <v>45</v>
      </c>
      <c r="V68" s="438"/>
      <c r="W68" s="438" t="s">
        <v>46</v>
      </c>
      <c r="X68" s="438"/>
      <c r="Y68" s="438" t="s">
        <v>47</v>
      </c>
      <c r="Z68" s="438"/>
      <c r="AA68" s="438" t="s">
        <v>48</v>
      </c>
      <c r="AB68" s="438"/>
      <c r="AC68" s="439" t="s">
        <v>49</v>
      </c>
      <c r="AD68" s="439"/>
      <c r="AE68" s="438" t="s">
        <v>50</v>
      </c>
      <c r="AF68" s="440"/>
      <c r="AG68" s="47"/>
      <c r="AJ68" s="228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</row>
    <row r="69" spans="1:71" ht="13.5">
      <c r="A69" s="425" t="s">
        <v>177</v>
      </c>
      <c r="B69" s="426"/>
      <c r="C69" s="426"/>
      <c r="D69" s="426"/>
      <c r="E69" s="411"/>
      <c r="F69" s="411"/>
      <c r="G69" s="435"/>
      <c r="H69" s="429" t="str">
        <f>IF(E71="○","●",IF(E71="●","○",IF(E71="","","△")))</f>
        <v>●</v>
      </c>
      <c r="I69" s="420"/>
      <c r="J69" s="420"/>
      <c r="K69" s="419" t="str">
        <f>IF(E73="○","●",IF(E73="●","○",IF(E73="","","△")))</f>
        <v>○</v>
      </c>
      <c r="L69" s="420"/>
      <c r="M69" s="428"/>
      <c r="N69" s="429" t="str">
        <f>IF(E75="○","●",IF(E75="●","○",IF(E75="","","△")))</f>
        <v>△</v>
      </c>
      <c r="O69" s="420"/>
      <c r="P69" s="421"/>
      <c r="Q69" s="413">
        <f>IF(COUNTIF(E69:P69,"")=14,"",COUNTIF(E69:P69,"○"))</f>
        <v>1</v>
      </c>
      <c r="R69" s="413"/>
      <c r="S69" s="413">
        <f>IF(COUNTIF(E69:P69,"")=14,"",COUNTIF(E69:P69,"●"))</f>
        <v>1</v>
      </c>
      <c r="T69" s="413"/>
      <c r="U69" s="413">
        <f>IF(COUNTIF(E69:P69,"")=14,"",COUNTIF(E69:P69,"△"))</f>
        <v>1</v>
      </c>
      <c r="V69" s="413"/>
      <c r="W69" s="413">
        <f>IF(COUNTIF(E69:P69,"")=14,"",IF(E70="",0,E70)+IF(H70="",0,H70)+IF(K70="",0,K70)+IF(N70="",0,N70))</f>
        <v>4</v>
      </c>
      <c r="X69" s="413"/>
      <c r="Y69" s="413">
        <f>IF(COUNTIF(E69:P69,"")=14,"",IF(G70="",0,G70)+IF(J70="",0,J70)+IF(M70="",0,M70)+IF(P70="",0,P70))</f>
        <v>3</v>
      </c>
      <c r="Z69" s="413"/>
      <c r="AA69" s="413">
        <f>IF(COUNTIF(E69:P69,"")=14,"",Q69*3+U69)</f>
        <v>4</v>
      </c>
      <c r="AB69" s="413"/>
      <c r="AC69" s="413">
        <f>IF(COUNTIF(E69:P69,"")=14,"",W69-Y69)</f>
        <v>1</v>
      </c>
      <c r="AD69" s="413"/>
      <c r="AE69" s="415">
        <f>IF(COUNTIF(E69:P69,"")=14,"",RANK(AG69,$AG$69:$AG$76,0))</f>
        <v>3</v>
      </c>
      <c r="AF69" s="416"/>
      <c r="AG69" s="410">
        <f>IF(COUNTIF(E69:P69,"")=14,"",IF(AC69="",0,AC69*10000)+AC69*500+AA69*10)</f>
        <v>10540</v>
      </c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</row>
    <row r="70" spans="1:71" ht="13.5">
      <c r="A70" s="427"/>
      <c r="B70" s="426"/>
      <c r="C70" s="426"/>
      <c r="D70" s="426"/>
      <c r="E70" s="423"/>
      <c r="F70" s="423"/>
      <c r="G70" s="437"/>
      <c r="H70" s="72">
        <f>IF(G72="","",G72)</f>
        <v>0</v>
      </c>
      <c r="I70" s="73" t="s">
        <v>51</v>
      </c>
      <c r="J70" s="72">
        <f>IF(E72="","",E72)</f>
        <v>2</v>
      </c>
      <c r="K70" s="74">
        <f>IF(G74="","",G74)</f>
        <v>3</v>
      </c>
      <c r="L70" s="73" t="s">
        <v>51</v>
      </c>
      <c r="M70" s="75">
        <f>IF(E74="","",E74)</f>
        <v>0</v>
      </c>
      <c r="N70" s="72">
        <f>IF(G76="","",G76)</f>
        <v>1</v>
      </c>
      <c r="O70" s="73" t="s">
        <v>51</v>
      </c>
      <c r="P70" s="75">
        <f>IF(E76="","",E76)</f>
        <v>1</v>
      </c>
      <c r="Q70" s="413"/>
      <c r="R70" s="413"/>
      <c r="S70" s="413"/>
      <c r="T70" s="413"/>
      <c r="U70" s="413"/>
      <c r="V70" s="413"/>
      <c r="W70" s="413"/>
      <c r="X70" s="413"/>
      <c r="Y70" s="413"/>
      <c r="Z70" s="413"/>
      <c r="AA70" s="413"/>
      <c r="AB70" s="413"/>
      <c r="AC70" s="413"/>
      <c r="AD70" s="413"/>
      <c r="AE70" s="497"/>
      <c r="AF70" s="498"/>
      <c r="AG70" s="410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</row>
    <row r="71" spans="1:71" ht="13.5">
      <c r="A71" s="425" t="s">
        <v>378</v>
      </c>
      <c r="B71" s="426"/>
      <c r="C71" s="426"/>
      <c r="D71" s="426"/>
      <c r="E71" s="420" t="str">
        <f>IF(E72&gt;G72,"○",IF(E72&lt;G72,"●",IF(E72="","","△")))</f>
        <v>○</v>
      </c>
      <c r="F71" s="420"/>
      <c r="G71" s="421"/>
      <c r="H71" s="432"/>
      <c r="I71" s="411"/>
      <c r="J71" s="411"/>
      <c r="K71" s="419" t="str">
        <f>IF(H73="○","●",IF(H73="●","○",IF(H73="","","△")))</f>
        <v>○</v>
      </c>
      <c r="L71" s="420"/>
      <c r="M71" s="428"/>
      <c r="N71" s="429" t="str">
        <f>IF(H75="○","●",IF(H75="●","○",IF(H75="","","△")))</f>
        <v>○</v>
      </c>
      <c r="O71" s="420"/>
      <c r="P71" s="421"/>
      <c r="Q71" s="413">
        <f>IF(COUNTIF(E71:P71,"")=14,"",COUNTIF(E71:P71,"○"))</f>
        <v>3</v>
      </c>
      <c r="R71" s="413"/>
      <c r="S71" s="413">
        <f>IF(COUNTIF(E71:P71,"")=14,"",COUNTIF(E71:P71,"●"))</f>
        <v>0</v>
      </c>
      <c r="T71" s="413"/>
      <c r="U71" s="413">
        <f>IF(COUNTIF(E71:P71,"")=14,"",COUNTIF(E71:P71,"△"))</f>
        <v>0</v>
      </c>
      <c r="V71" s="413"/>
      <c r="W71" s="413">
        <f>IF(COUNTIF(E71:P71,"")=14,"",IF(E72="",0,E72)+IF(H72="",0,H72)+IF(K72="",0,K72)+IF(N72="",0,N72))</f>
        <v>6</v>
      </c>
      <c r="X71" s="413"/>
      <c r="Y71" s="413">
        <f>IF(COUNTIF(E71:P71,"")=14,"",IF(G72="",0,G72)+IF(J72="",0,J72)+IF(M72="",0,M72)+IF(P72="",0,P72))</f>
        <v>1</v>
      </c>
      <c r="Z71" s="413"/>
      <c r="AA71" s="413">
        <f>IF(COUNTIF(E71:P71,"")=14,"",Q71*3+U71)</f>
        <v>9</v>
      </c>
      <c r="AB71" s="413"/>
      <c r="AC71" s="413">
        <f>IF(COUNTIF(E71:P71,"")=14,"",W71-Y71)</f>
        <v>5</v>
      </c>
      <c r="AD71" s="413"/>
      <c r="AE71" s="415">
        <f>IF(COUNTIF(E71:P71,"")=14,"",RANK(AG71,$AG$69:$AG$76,0))</f>
        <v>1</v>
      </c>
      <c r="AF71" s="416"/>
      <c r="AG71" s="410">
        <f>IF(COUNTIF(E71:P71,"")=14,"",IF(AC71="",0,AC71*10000)+AC71*500+AA71*10)</f>
        <v>52590</v>
      </c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</row>
    <row r="72" spans="1:104" ht="13.5">
      <c r="A72" s="427"/>
      <c r="B72" s="426"/>
      <c r="C72" s="426"/>
      <c r="D72" s="426"/>
      <c r="E72" s="72">
        <v>2</v>
      </c>
      <c r="F72" s="73" t="s">
        <v>51</v>
      </c>
      <c r="G72" s="75">
        <v>0</v>
      </c>
      <c r="H72" s="433"/>
      <c r="I72" s="423"/>
      <c r="J72" s="423"/>
      <c r="K72" s="74">
        <f>IF(J74="","",J74)</f>
        <v>2</v>
      </c>
      <c r="L72" s="73" t="s">
        <v>51</v>
      </c>
      <c r="M72" s="75">
        <f>IF(H74="","",H74)</f>
        <v>0</v>
      </c>
      <c r="N72" s="72">
        <f>IF(J76="","",J76)</f>
        <v>2</v>
      </c>
      <c r="O72" s="73" t="s">
        <v>51</v>
      </c>
      <c r="P72" s="75">
        <f>IF(H76="","",H76)</f>
        <v>1</v>
      </c>
      <c r="Q72" s="413"/>
      <c r="R72" s="413"/>
      <c r="S72" s="413"/>
      <c r="T72" s="413"/>
      <c r="U72" s="413"/>
      <c r="V72" s="413"/>
      <c r="W72" s="413"/>
      <c r="X72" s="413"/>
      <c r="Y72" s="413"/>
      <c r="Z72" s="413"/>
      <c r="AA72" s="413"/>
      <c r="AB72" s="413"/>
      <c r="AC72" s="413"/>
      <c r="AD72" s="413"/>
      <c r="AE72" s="497"/>
      <c r="AF72" s="498"/>
      <c r="AG72" s="410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CC72" s="80"/>
      <c r="CD72" s="80"/>
      <c r="CE72" s="80"/>
      <c r="CF72" s="80"/>
      <c r="CG72" s="81"/>
      <c r="CH72" s="81"/>
      <c r="CI72" s="82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</row>
    <row r="73" spans="1:104" ht="13.5">
      <c r="A73" s="425" t="s">
        <v>123</v>
      </c>
      <c r="B73" s="426"/>
      <c r="C73" s="426"/>
      <c r="D73" s="426"/>
      <c r="E73" s="420" t="str">
        <f>IF(E74&gt;G74,"○",IF(E74&lt;G74,"●",IF(E74="","","△")))</f>
        <v>●</v>
      </c>
      <c r="F73" s="420"/>
      <c r="G73" s="428"/>
      <c r="H73" s="429" t="str">
        <f>IF(H74&gt;J74,"○",IF(H74&lt;J74,"●",IF(H74="","","△")))</f>
        <v>●</v>
      </c>
      <c r="I73" s="420"/>
      <c r="J73" s="420"/>
      <c r="K73" s="434"/>
      <c r="L73" s="411"/>
      <c r="M73" s="435"/>
      <c r="N73" s="429" t="str">
        <f>IF(K75="○","●",IF(K75="●","○",IF(K75="","","△")))</f>
        <v>●</v>
      </c>
      <c r="O73" s="420"/>
      <c r="P73" s="421"/>
      <c r="Q73" s="413">
        <f>IF(COUNTIF(E73:P73,"")=14,"",COUNTIF(E73:P73,"○"))</f>
        <v>0</v>
      </c>
      <c r="R73" s="413"/>
      <c r="S73" s="413">
        <f>IF(COUNTIF(E73:P73,"")=14,"",COUNTIF(E73:P73,"●"))</f>
        <v>3</v>
      </c>
      <c r="T73" s="413"/>
      <c r="U73" s="413">
        <f>IF(COUNTIF(E73:P73,"")=14,"",COUNTIF(E73:P73,"△"))</f>
        <v>0</v>
      </c>
      <c r="V73" s="413"/>
      <c r="W73" s="413">
        <f>IF(COUNTIF(E73:P73,"")=14,"",IF(E74="",0,E74)+IF(H74="",0,H74)+IF(K74="",0,K74)+IF(N74="",0,N74))</f>
        <v>0</v>
      </c>
      <c r="X73" s="413"/>
      <c r="Y73" s="413">
        <f>IF(COUNTIF(E73:P73,"")=14,"",IF(G74="",0,G74)+IF(J74="",0,J74)+IF(M74="",0,M74)+IF(P74="",0,P74))</f>
        <v>9</v>
      </c>
      <c r="Z73" s="413"/>
      <c r="AA73" s="413">
        <f>IF(COUNTIF(E73:P73,"")=14,"",Q73*3+U73)</f>
        <v>0</v>
      </c>
      <c r="AB73" s="413"/>
      <c r="AC73" s="413">
        <f>IF(COUNTIF(E73:P73,"")=14,"",W73-Y73)</f>
        <v>-9</v>
      </c>
      <c r="AD73" s="413"/>
      <c r="AE73" s="415">
        <f>IF(COUNTIF(E73:P73,"")=14,"",RANK(AG73,$AG$69:$AG$76,0))</f>
        <v>4</v>
      </c>
      <c r="AF73" s="416"/>
      <c r="AG73" s="410">
        <f>IF(COUNTIF(E73:P73,"")=14,"",IF(AC73="",0,AC73*10000)+AC73*500+AA73*10)</f>
        <v>-94500</v>
      </c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CC73" s="80"/>
      <c r="CD73" s="80"/>
      <c r="CE73" s="80"/>
      <c r="CF73" s="80"/>
      <c r="CG73" s="81"/>
      <c r="CH73" s="81"/>
      <c r="CI73" s="82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</row>
    <row r="74" spans="1:104" ht="13.5">
      <c r="A74" s="427"/>
      <c r="B74" s="426"/>
      <c r="C74" s="426"/>
      <c r="D74" s="426"/>
      <c r="E74" s="72">
        <v>0</v>
      </c>
      <c r="F74" s="73" t="s">
        <v>51</v>
      </c>
      <c r="G74" s="75">
        <v>3</v>
      </c>
      <c r="H74" s="72">
        <v>0</v>
      </c>
      <c r="I74" s="73" t="s">
        <v>51</v>
      </c>
      <c r="J74" s="72">
        <v>2</v>
      </c>
      <c r="K74" s="436"/>
      <c r="L74" s="423"/>
      <c r="M74" s="437"/>
      <c r="N74" s="72">
        <f>IF(M76="","",M76)</f>
        <v>0</v>
      </c>
      <c r="O74" s="73" t="s">
        <v>51</v>
      </c>
      <c r="P74" s="75">
        <f>IF(K76="","",K76)</f>
        <v>4</v>
      </c>
      <c r="Q74" s="413"/>
      <c r="R74" s="413"/>
      <c r="S74" s="413"/>
      <c r="T74" s="413"/>
      <c r="U74" s="413"/>
      <c r="V74" s="413"/>
      <c r="W74" s="413"/>
      <c r="X74" s="413"/>
      <c r="Y74" s="413"/>
      <c r="Z74" s="413"/>
      <c r="AA74" s="413"/>
      <c r="AB74" s="413"/>
      <c r="AC74" s="413"/>
      <c r="AD74" s="413"/>
      <c r="AE74" s="497"/>
      <c r="AF74" s="498"/>
      <c r="AG74" s="410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</row>
    <row r="75" spans="1:104" ht="13.5">
      <c r="A75" s="425" t="s">
        <v>119</v>
      </c>
      <c r="B75" s="426"/>
      <c r="C75" s="426"/>
      <c r="D75" s="426"/>
      <c r="E75" s="420" t="str">
        <f>IF(E76&gt;G76,"○",IF(E76&lt;G76,"●",IF(E76="","","△")))</f>
        <v>△</v>
      </c>
      <c r="F75" s="420"/>
      <c r="G75" s="428"/>
      <c r="H75" s="429" t="str">
        <f>IF(H76&gt;J76,"○",IF(H76&lt;J76,"●",IF(H76="","","△")))</f>
        <v>●</v>
      </c>
      <c r="I75" s="420"/>
      <c r="J75" s="420"/>
      <c r="K75" s="419" t="str">
        <f>IF(K76&gt;M76,"○",IF(K76&lt;M76,"●",IF(K76="","","△")))</f>
        <v>○</v>
      </c>
      <c r="L75" s="420"/>
      <c r="M75" s="421"/>
      <c r="N75" s="432"/>
      <c r="O75" s="411"/>
      <c r="P75" s="422"/>
      <c r="Q75" s="413">
        <f>IF(COUNTIF(E75:P75,"")=14,"",COUNTIF(E75:P75,"○"))</f>
        <v>1</v>
      </c>
      <c r="R75" s="413"/>
      <c r="S75" s="413">
        <f>IF(COUNTIF(E75:P75,"")=14,"",COUNTIF(E75:P75,"●"))</f>
        <v>1</v>
      </c>
      <c r="T75" s="413"/>
      <c r="U75" s="413">
        <f>IF(COUNTIF(E75:P75,"")=14,"",COUNTIF(E75:P75,"△"))</f>
        <v>1</v>
      </c>
      <c r="V75" s="413"/>
      <c r="W75" s="413">
        <f>IF(COUNTIF(E75:P75,"")=14,"",IF(E76="",0,E76)+IF(H76="",0,H76)+IF(K76="",0,K76)+IF(N76="",0,N76))</f>
        <v>6</v>
      </c>
      <c r="X75" s="413"/>
      <c r="Y75" s="413">
        <f>IF(COUNTIF(E75:P75,"")=14,"",IF(G76="",0,G76)+IF(J76="",0,J76)+IF(M76="",0,M76)+IF(P76="",0,P76))</f>
        <v>3</v>
      </c>
      <c r="Z75" s="413"/>
      <c r="AA75" s="413">
        <f>IF(COUNTIF(E75:P75,"")=14,"",Q75*3+U75)</f>
        <v>4</v>
      </c>
      <c r="AB75" s="413"/>
      <c r="AC75" s="413">
        <f>IF(COUNTIF(E75:P75,"")=14,"",W75-Y75)</f>
        <v>3</v>
      </c>
      <c r="AD75" s="413"/>
      <c r="AE75" s="415">
        <f>IF(COUNTIF(E75:P75,"")=14,"",RANK(AG75,$AG$69:$AG$76,0))</f>
        <v>2</v>
      </c>
      <c r="AF75" s="416"/>
      <c r="AG75" s="410">
        <f>IF(COUNTIF(E75:P75,"")=14,"",IF(AC75="",0,AC75*10000)+AC75*500+AA75*10)</f>
        <v>31540</v>
      </c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</row>
    <row r="76" spans="1:104" ht="14.25" thickBot="1">
      <c r="A76" s="430"/>
      <c r="B76" s="431"/>
      <c r="C76" s="431"/>
      <c r="D76" s="431"/>
      <c r="E76" s="76">
        <v>1</v>
      </c>
      <c r="F76" s="77" t="s">
        <v>51</v>
      </c>
      <c r="G76" s="78">
        <v>1</v>
      </c>
      <c r="H76" s="76">
        <v>1</v>
      </c>
      <c r="I76" s="77" t="s">
        <v>51</v>
      </c>
      <c r="J76" s="76">
        <v>2</v>
      </c>
      <c r="K76" s="79">
        <v>4</v>
      </c>
      <c r="L76" s="77" t="s">
        <v>51</v>
      </c>
      <c r="M76" s="78">
        <v>0</v>
      </c>
      <c r="N76" s="499"/>
      <c r="O76" s="412"/>
      <c r="P76" s="476"/>
      <c r="Q76" s="414"/>
      <c r="R76" s="414"/>
      <c r="S76" s="414"/>
      <c r="T76" s="414"/>
      <c r="U76" s="414"/>
      <c r="V76" s="414"/>
      <c r="W76" s="414"/>
      <c r="X76" s="414"/>
      <c r="Y76" s="414"/>
      <c r="Z76" s="414"/>
      <c r="AA76" s="414"/>
      <c r="AB76" s="414"/>
      <c r="AC76" s="414"/>
      <c r="AD76" s="414"/>
      <c r="AE76" s="417"/>
      <c r="AF76" s="418"/>
      <c r="AG76" s="410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</row>
    <row r="77" spans="1:38" ht="14.25" customHeight="1" thickBot="1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84"/>
      <c r="AK77" s="84"/>
      <c r="AL77" s="84"/>
    </row>
    <row r="78" spans="1:36" ht="13.5" customHeight="1">
      <c r="A78" s="472" t="s">
        <v>379</v>
      </c>
      <c r="B78" s="473"/>
      <c r="C78" s="473"/>
      <c r="D78" s="474"/>
      <c r="E78" s="457" t="str">
        <f>IF($A79="","",$A79)</f>
        <v>ナサロット</v>
      </c>
      <c r="F78" s="442"/>
      <c r="G78" s="443"/>
      <c r="H78" s="441" t="str">
        <f>IF($A81="","",$A81)</f>
        <v>石神井マメックス</v>
      </c>
      <c r="I78" s="442"/>
      <c r="J78" s="443"/>
      <c r="K78" s="441" t="str">
        <f>IF($A83="","",$A83)</f>
        <v>田口ＦＡ</v>
      </c>
      <c r="L78" s="442"/>
      <c r="M78" s="443"/>
      <c r="N78" s="441" t="str">
        <f>IF($A85="","",$A85)</f>
        <v>ＫＳＣウエルネス</v>
      </c>
      <c r="O78" s="442"/>
      <c r="P78" s="443"/>
      <c r="Q78" s="441" t="str">
        <f>IF($A87="","",$A87)</f>
        <v>帝京ＦＣ</v>
      </c>
      <c r="R78" s="442"/>
      <c r="S78" s="458"/>
      <c r="T78" s="459" t="s">
        <v>43</v>
      </c>
      <c r="U78" s="460"/>
      <c r="V78" s="459" t="s">
        <v>44</v>
      </c>
      <c r="W78" s="460"/>
      <c r="X78" s="459" t="s">
        <v>45</v>
      </c>
      <c r="Y78" s="460"/>
      <c r="Z78" s="459" t="s">
        <v>46</v>
      </c>
      <c r="AA78" s="460"/>
      <c r="AB78" s="459" t="s">
        <v>47</v>
      </c>
      <c r="AC78" s="460"/>
      <c r="AD78" s="459" t="s">
        <v>48</v>
      </c>
      <c r="AE78" s="460"/>
      <c r="AF78" s="457" t="s">
        <v>49</v>
      </c>
      <c r="AG78" s="458"/>
      <c r="AH78" s="459" t="s">
        <v>50</v>
      </c>
      <c r="AI78" s="496"/>
      <c r="AJ78" s="47"/>
    </row>
    <row r="79" spans="1:36" ht="13.5">
      <c r="A79" s="452" t="s">
        <v>380</v>
      </c>
      <c r="B79" s="453"/>
      <c r="C79" s="453"/>
      <c r="D79" s="454"/>
      <c r="E79" s="434"/>
      <c r="F79" s="411"/>
      <c r="G79" s="435"/>
      <c r="H79" s="429" t="str">
        <f>IF(E81="○","●",IF(E81="●","○",IF(E81="","","△")))</f>
        <v>△</v>
      </c>
      <c r="I79" s="420"/>
      <c r="J79" s="421"/>
      <c r="K79" s="419" t="str">
        <f>IF(E83="○","●",IF(E83="●","○",IF(E83="","","△")))</f>
        <v>△</v>
      </c>
      <c r="L79" s="420"/>
      <c r="M79" s="428"/>
      <c r="N79" s="429" t="str">
        <f>IF(E85="○","●",IF(E85="●","○",IF(E85="","","△")))</f>
        <v>△</v>
      </c>
      <c r="O79" s="420"/>
      <c r="P79" s="421"/>
      <c r="Q79" s="419" t="str">
        <f>IF(E87="○","●",IF(E87="●","○",IF(E87="","","△")))</f>
        <v>●</v>
      </c>
      <c r="R79" s="420"/>
      <c r="S79" s="421"/>
      <c r="T79" s="461">
        <f>IF(COUNTIF(E79:S79,"")=14,"",COUNTIF(E79:S79,"○"))</f>
        <v>0</v>
      </c>
      <c r="U79" s="462"/>
      <c r="V79" s="461">
        <f>IF(COUNTIF(E79:S79,"")=14,"",COUNTIF(E79:S79,"●"))</f>
        <v>1</v>
      </c>
      <c r="W79" s="462"/>
      <c r="X79" s="461">
        <f>IF(COUNTIF(E79:S79,"")=14,"",COUNTIF(E79:S79,"△"))</f>
        <v>3</v>
      </c>
      <c r="Y79" s="462"/>
      <c r="Z79" s="461">
        <f>IF(COUNTIF(E79:S79,"")=14,"",IF(E80="",0,E80)+IF(H80="",0,H80)+IF(K80="",0,K80)+IF(N80="",0,N80)+IF(Q80="",0,Q80))</f>
        <v>4</v>
      </c>
      <c r="AA79" s="462"/>
      <c r="AB79" s="461">
        <f>IF(COUNTIF(E79:S79,"")=14,"",IF(G80="",0,G80)+IF(J80="",0,J80)+IF(M80="",0,M80)+IF(P80="",0,P80)+IF(S80="",0,S80))</f>
        <v>6</v>
      </c>
      <c r="AC79" s="462"/>
      <c r="AD79" s="461">
        <f>IF(COUNTIF(E79:S79,"")=14,"",T79*3+X79)</f>
        <v>3</v>
      </c>
      <c r="AE79" s="462"/>
      <c r="AF79" s="461">
        <f>IF(COUNTIF(E79:S79,"")=14,"",Z79-AB79)</f>
        <v>-2</v>
      </c>
      <c r="AG79" s="462"/>
      <c r="AH79" s="467">
        <v>5</v>
      </c>
      <c r="AI79" s="468"/>
      <c r="AJ79" s="471">
        <f>IF(COUNTIF(E79:S79,"")=14,"",IF(AF79="",0,AF79*10000)+AF79*500+AD79*10)</f>
        <v>-20970</v>
      </c>
    </row>
    <row r="80" spans="1:36" ht="13.5">
      <c r="A80" s="455"/>
      <c r="B80" s="370"/>
      <c r="C80" s="370"/>
      <c r="D80" s="456"/>
      <c r="E80" s="436"/>
      <c r="F80" s="423"/>
      <c r="G80" s="437"/>
      <c r="H80" s="72">
        <f>IF(G82="","",G82)</f>
        <v>1</v>
      </c>
      <c r="I80" s="73" t="s">
        <v>51</v>
      </c>
      <c r="J80" s="72">
        <f>IF(E82="","",E82)</f>
        <v>1</v>
      </c>
      <c r="K80" s="74">
        <f>IF(G84="","",G84)</f>
        <v>1</v>
      </c>
      <c r="L80" s="73" t="s">
        <v>51</v>
      </c>
      <c r="M80" s="75">
        <f>IF(E84="","",E84)</f>
        <v>1</v>
      </c>
      <c r="N80" s="72">
        <f>IF(G86="","",G86)</f>
        <v>2</v>
      </c>
      <c r="O80" s="73" t="s">
        <v>51</v>
      </c>
      <c r="P80" s="75">
        <f>IF(E86="","",E86)</f>
        <v>2</v>
      </c>
      <c r="Q80" s="72">
        <f>IF(G88="","",G88)</f>
        <v>0</v>
      </c>
      <c r="R80" s="73" t="s">
        <v>51</v>
      </c>
      <c r="S80" s="75">
        <f>IF(E88="","",E88)</f>
        <v>2</v>
      </c>
      <c r="T80" s="463"/>
      <c r="U80" s="464"/>
      <c r="V80" s="463"/>
      <c r="W80" s="464"/>
      <c r="X80" s="463"/>
      <c r="Y80" s="464"/>
      <c r="Z80" s="463"/>
      <c r="AA80" s="464"/>
      <c r="AB80" s="463"/>
      <c r="AC80" s="464"/>
      <c r="AD80" s="463"/>
      <c r="AE80" s="464"/>
      <c r="AF80" s="463"/>
      <c r="AG80" s="464"/>
      <c r="AH80" s="477"/>
      <c r="AI80" s="478"/>
      <c r="AJ80" s="471"/>
    </row>
    <row r="81" spans="1:36" ht="13.5">
      <c r="A81" s="452" t="s">
        <v>178</v>
      </c>
      <c r="B81" s="453"/>
      <c r="C81" s="453"/>
      <c r="D81" s="454"/>
      <c r="E81" s="419" t="str">
        <f>IF(E82&gt;G82,"○",IF(E82&lt;G82,"●",IF(E82="","","△")))</f>
        <v>△</v>
      </c>
      <c r="F81" s="420"/>
      <c r="G81" s="421"/>
      <c r="H81" s="434"/>
      <c r="I81" s="411"/>
      <c r="J81" s="422"/>
      <c r="K81" s="419" t="str">
        <f>IF(H83="○","●",IF(H83="●","○",IF(H83="","","△")))</f>
        <v>○</v>
      </c>
      <c r="L81" s="420"/>
      <c r="M81" s="428"/>
      <c r="N81" s="429" t="str">
        <f>IF(H85="○","●",IF(H85="●","○",IF(H85="","","△")))</f>
        <v>●</v>
      </c>
      <c r="O81" s="420"/>
      <c r="P81" s="421"/>
      <c r="Q81" s="419" t="str">
        <f>IF(H87="○","●",IF(H87="●","○",IF(H87="","","△")))</f>
        <v>●</v>
      </c>
      <c r="R81" s="420"/>
      <c r="S81" s="421"/>
      <c r="T81" s="461">
        <f>IF(COUNTIF(E81:S81,"")=14,"",COUNTIF(E81:S81,"○"))</f>
        <v>1</v>
      </c>
      <c r="U81" s="462"/>
      <c r="V81" s="461">
        <f>IF(COUNTIF(E81:S81,"")=14,"",COUNTIF(E81:S81,"●"))</f>
        <v>2</v>
      </c>
      <c r="W81" s="462"/>
      <c r="X81" s="461">
        <f>IF(COUNTIF(E81:S81,"")=14,"",COUNTIF(E81:S81,"△"))</f>
        <v>1</v>
      </c>
      <c r="Y81" s="462"/>
      <c r="Z81" s="461">
        <f>IF(COUNTIF(E81:S81,"")=14,"",IF(E82="",0,E82)+IF(H82="",0,H82)+IF(K82="",0,K82)+IF(N82="",0,N82)+IF(Q82="",0,Q82))</f>
        <v>5</v>
      </c>
      <c r="AA81" s="462"/>
      <c r="AB81" s="461">
        <f>IF(COUNTIF(E81:S81,"")=14,"",IF(G82="",0,G82)+IF(J82="",0,J82)+IF(M82="",0,M82)+IF(P82="",0,P82)+IF(S82="",0,S82))</f>
        <v>8</v>
      </c>
      <c r="AC81" s="462"/>
      <c r="AD81" s="461">
        <f>IF(COUNTIF(E81:S81,"")=14,"",T81*3+X81)</f>
        <v>4</v>
      </c>
      <c r="AE81" s="462"/>
      <c r="AF81" s="461">
        <f>IF(COUNTIF(E81:S81,"")=14,"",Z81-AB81)</f>
        <v>-3</v>
      </c>
      <c r="AG81" s="462"/>
      <c r="AH81" s="467">
        <f>IF(COUNTIF(E81:S81,"")=14,"",RANK(AJ81,$AJ$79:$AJ$88,0))</f>
        <v>3</v>
      </c>
      <c r="AI81" s="468"/>
      <c r="AJ81" s="471">
        <f>IF(COUNTIF(E81:S81,"")=14,"",IF(AF81="",0,AF81*10000)+AF81*500+AD81*10)</f>
        <v>-31460</v>
      </c>
    </row>
    <row r="82" spans="1:36" ht="13.5">
      <c r="A82" s="455"/>
      <c r="B82" s="370"/>
      <c r="C82" s="370"/>
      <c r="D82" s="456"/>
      <c r="E82" s="72">
        <v>1</v>
      </c>
      <c r="F82" s="73" t="s">
        <v>51</v>
      </c>
      <c r="G82" s="75">
        <v>1</v>
      </c>
      <c r="H82" s="436"/>
      <c r="I82" s="423"/>
      <c r="J82" s="424"/>
      <c r="K82" s="74">
        <f>IF(J84="","",J84)</f>
        <v>4</v>
      </c>
      <c r="L82" s="73" t="s">
        <v>51</v>
      </c>
      <c r="M82" s="75">
        <f>IF(H84="","",H84)</f>
        <v>2</v>
      </c>
      <c r="N82" s="72">
        <f>IF(J86="","",J86)</f>
        <v>0</v>
      </c>
      <c r="O82" s="73" t="s">
        <v>51</v>
      </c>
      <c r="P82" s="75">
        <f>IF(H86="","",H86)</f>
        <v>1</v>
      </c>
      <c r="Q82" s="72">
        <f>IF(J88="","",J88)</f>
        <v>0</v>
      </c>
      <c r="R82" s="73" t="s">
        <v>51</v>
      </c>
      <c r="S82" s="75">
        <f>IF(H88="","",H88)</f>
        <v>4</v>
      </c>
      <c r="T82" s="463"/>
      <c r="U82" s="464"/>
      <c r="V82" s="463"/>
      <c r="W82" s="464"/>
      <c r="X82" s="463"/>
      <c r="Y82" s="464"/>
      <c r="Z82" s="463"/>
      <c r="AA82" s="464"/>
      <c r="AB82" s="463"/>
      <c r="AC82" s="464"/>
      <c r="AD82" s="463"/>
      <c r="AE82" s="464"/>
      <c r="AF82" s="463"/>
      <c r="AG82" s="464"/>
      <c r="AH82" s="477"/>
      <c r="AI82" s="478"/>
      <c r="AJ82" s="471"/>
    </row>
    <row r="83" spans="1:36" ht="13.5">
      <c r="A83" s="452" t="s">
        <v>151</v>
      </c>
      <c r="B83" s="453"/>
      <c r="C83" s="453"/>
      <c r="D83" s="454"/>
      <c r="E83" s="419" t="str">
        <f>IF(E84&gt;G84,"○",IF(E84&lt;G84,"●",IF(E84="","","△")))</f>
        <v>△</v>
      </c>
      <c r="F83" s="420"/>
      <c r="G83" s="428"/>
      <c r="H83" s="429" t="str">
        <f>IF(H84&gt;J84,"○",IF(H84&lt;J84,"●",IF(H84="","","△")))</f>
        <v>●</v>
      </c>
      <c r="I83" s="420"/>
      <c r="J83" s="421"/>
      <c r="K83" s="434"/>
      <c r="L83" s="411"/>
      <c r="M83" s="435"/>
      <c r="N83" s="429" t="str">
        <f>IF(K85="○","●",IF(K85="●","○",IF(K85="","","△")))</f>
        <v>○</v>
      </c>
      <c r="O83" s="420"/>
      <c r="P83" s="421"/>
      <c r="Q83" s="419" t="str">
        <f>IF(K87="○","●",IF(K87="●","○",IF(K87="","","△")))</f>
        <v>●</v>
      </c>
      <c r="R83" s="420"/>
      <c r="S83" s="421"/>
      <c r="T83" s="461">
        <f>IF(COUNTIF(E83:S83,"")=14,"",COUNTIF(E83:S83,"○"))</f>
        <v>1</v>
      </c>
      <c r="U83" s="462"/>
      <c r="V83" s="461">
        <f>IF(COUNTIF(E83:S83,"")=14,"",COUNTIF(E83:S83,"●"))</f>
        <v>2</v>
      </c>
      <c r="W83" s="462"/>
      <c r="X83" s="461">
        <f>IF(COUNTIF(E83:S83,"")=14,"",COUNTIF(E83:S83,"△"))</f>
        <v>1</v>
      </c>
      <c r="Y83" s="462"/>
      <c r="Z83" s="461">
        <f>IF(COUNTIF(E83:S83,"")=14,"",IF(E84="",0,E84)+IF(H84="",0,H84)+IF(K84="",0,K84)+IF(N84="",0,N84)+IF(Q84="",0,Q84))</f>
        <v>7</v>
      </c>
      <c r="AA83" s="462"/>
      <c r="AB83" s="461">
        <f>IF(COUNTIF(E83:S83,"")=14,"",IF(G84="",0,G84)+IF(J84="",0,J84)+IF(M84="",0,M84)+IF(P84="",0,P84)+IF(S84="",0,S84))</f>
        <v>12</v>
      </c>
      <c r="AC83" s="462"/>
      <c r="AD83" s="461">
        <f>IF(COUNTIF(E83:S83,"")=14,"",T83*3+X83)</f>
        <v>4</v>
      </c>
      <c r="AE83" s="462"/>
      <c r="AF83" s="461">
        <f>IF(COUNTIF(E83:S83,"")=14,"",Z83-AB83)</f>
        <v>-5</v>
      </c>
      <c r="AG83" s="462"/>
      <c r="AH83" s="467">
        <v>4</v>
      </c>
      <c r="AI83" s="468"/>
      <c r="AJ83" s="471">
        <f>IF(COUNTIF(E83:S83,"")=14,"",IF(AF83="",0,AF83*10000)+AF83*500+AD83*10)</f>
        <v>-52460</v>
      </c>
    </row>
    <row r="84" spans="1:36" ht="13.5">
      <c r="A84" s="455"/>
      <c r="B84" s="370"/>
      <c r="C84" s="370"/>
      <c r="D84" s="456"/>
      <c r="E84" s="72">
        <v>1</v>
      </c>
      <c r="F84" s="73" t="s">
        <v>51</v>
      </c>
      <c r="G84" s="75">
        <v>1</v>
      </c>
      <c r="H84" s="72">
        <v>2</v>
      </c>
      <c r="I84" s="73" t="s">
        <v>51</v>
      </c>
      <c r="J84" s="72">
        <v>4</v>
      </c>
      <c r="K84" s="436"/>
      <c r="L84" s="423"/>
      <c r="M84" s="437"/>
      <c r="N84" s="72">
        <f>IF(M86="","",M86)</f>
        <v>4</v>
      </c>
      <c r="O84" s="73" t="s">
        <v>51</v>
      </c>
      <c r="P84" s="75">
        <f>IF(K86="","",K86)</f>
        <v>2</v>
      </c>
      <c r="Q84" s="72">
        <f>IF(M88="","",M88)</f>
        <v>0</v>
      </c>
      <c r="R84" s="73" t="s">
        <v>51</v>
      </c>
      <c r="S84" s="75">
        <f>IF(K88="","",K88)</f>
        <v>5</v>
      </c>
      <c r="T84" s="463"/>
      <c r="U84" s="464"/>
      <c r="V84" s="463"/>
      <c r="W84" s="464"/>
      <c r="X84" s="463"/>
      <c r="Y84" s="464"/>
      <c r="Z84" s="463"/>
      <c r="AA84" s="464"/>
      <c r="AB84" s="463"/>
      <c r="AC84" s="464"/>
      <c r="AD84" s="463"/>
      <c r="AE84" s="464"/>
      <c r="AF84" s="463"/>
      <c r="AG84" s="464"/>
      <c r="AH84" s="477"/>
      <c r="AI84" s="478"/>
      <c r="AJ84" s="471"/>
    </row>
    <row r="85" spans="1:36" ht="13.5">
      <c r="A85" s="452" t="s">
        <v>179</v>
      </c>
      <c r="B85" s="453"/>
      <c r="C85" s="453"/>
      <c r="D85" s="454"/>
      <c r="E85" s="419" t="str">
        <f>IF(E86&gt;G86,"○",IF(E86&lt;G86,"●",IF(E86="","","△")))</f>
        <v>△</v>
      </c>
      <c r="F85" s="420"/>
      <c r="G85" s="428"/>
      <c r="H85" s="429" t="str">
        <f>IF(H86&gt;J86,"○",IF(H86&lt;J86,"●",IF(H86="","","△")))</f>
        <v>○</v>
      </c>
      <c r="I85" s="420"/>
      <c r="J85" s="421"/>
      <c r="K85" s="419" t="str">
        <f>IF(K86&gt;M86,"○",IF(K86&lt;M86,"●",IF(K86="","","△")))</f>
        <v>●</v>
      </c>
      <c r="L85" s="420"/>
      <c r="M85" s="421"/>
      <c r="N85" s="434"/>
      <c r="O85" s="411"/>
      <c r="P85" s="422"/>
      <c r="Q85" s="419" t="str">
        <f>IF(N87="○","●",IF(N87="●","○",IF(N87="","","△")))</f>
        <v>●</v>
      </c>
      <c r="R85" s="420"/>
      <c r="S85" s="421"/>
      <c r="T85" s="461">
        <f>IF(COUNTIF(E85:S85,"")=14,"",COUNTIF(E85:S85,"○"))</f>
        <v>1</v>
      </c>
      <c r="U85" s="462"/>
      <c r="V85" s="461">
        <f>IF(COUNTIF(E85:S85,"")=14,"",COUNTIF(E85:S85,"●"))</f>
        <v>2</v>
      </c>
      <c r="W85" s="462"/>
      <c r="X85" s="461">
        <f>IF(COUNTIF(E85:S85,"")=14,"",COUNTIF(E85:S85,"△"))</f>
        <v>1</v>
      </c>
      <c r="Y85" s="462"/>
      <c r="Z85" s="461">
        <f>IF(COUNTIF(E85:S85,"")=14,"",IF(E86="",0,E86)+IF(H86="",0,H86)+IF(K86="",0,K86)+IF(N86="",0,N86)+IF(Q86="",0,Q86))</f>
        <v>5</v>
      </c>
      <c r="AA85" s="462"/>
      <c r="AB85" s="461">
        <f>IF(COUNTIF(E85:S85,"")=14,"",IF(G86="",0,G86)+IF(J86="",0,J86)+IF(M86="",0,M86)+IF(P86="",0,P86)+IF(S86="",0,S86))</f>
        <v>8</v>
      </c>
      <c r="AC85" s="462"/>
      <c r="AD85" s="461">
        <f>IF(COUNTIF(E85:S85,"")=14,"",T85*3+X85)</f>
        <v>4</v>
      </c>
      <c r="AE85" s="462"/>
      <c r="AF85" s="461">
        <f>IF(COUNTIF(E85:S85,"")=14,"",Z85-AB85)</f>
        <v>-3</v>
      </c>
      <c r="AG85" s="462"/>
      <c r="AH85" s="467">
        <v>2</v>
      </c>
      <c r="AI85" s="468"/>
      <c r="AJ85" s="471">
        <f>IF(COUNTIF(E85:S85,"")=14,"",IF(AF85="",0,AF85*10000)+AF85*500+AD85*10)</f>
        <v>-31460</v>
      </c>
    </row>
    <row r="86" spans="1:36" ht="13.5">
      <c r="A86" s="455"/>
      <c r="B86" s="370"/>
      <c r="C86" s="370"/>
      <c r="D86" s="456"/>
      <c r="E86" s="72">
        <v>2</v>
      </c>
      <c r="F86" s="73" t="s">
        <v>51</v>
      </c>
      <c r="G86" s="75">
        <v>2</v>
      </c>
      <c r="H86" s="72">
        <v>1</v>
      </c>
      <c r="I86" s="73" t="s">
        <v>51</v>
      </c>
      <c r="J86" s="72">
        <v>0</v>
      </c>
      <c r="K86" s="74">
        <v>2</v>
      </c>
      <c r="L86" s="73" t="s">
        <v>51</v>
      </c>
      <c r="M86" s="75">
        <v>4</v>
      </c>
      <c r="N86" s="436"/>
      <c r="O86" s="423"/>
      <c r="P86" s="424"/>
      <c r="Q86" s="72">
        <f>IF(P88="","",P88)</f>
        <v>0</v>
      </c>
      <c r="R86" s="73" t="s">
        <v>51</v>
      </c>
      <c r="S86" s="72">
        <f>IF(N88="","",N88)</f>
        <v>2</v>
      </c>
      <c r="T86" s="463"/>
      <c r="U86" s="464"/>
      <c r="V86" s="463"/>
      <c r="W86" s="464"/>
      <c r="X86" s="463"/>
      <c r="Y86" s="464"/>
      <c r="Z86" s="463"/>
      <c r="AA86" s="464"/>
      <c r="AB86" s="463"/>
      <c r="AC86" s="464"/>
      <c r="AD86" s="463"/>
      <c r="AE86" s="464"/>
      <c r="AF86" s="463"/>
      <c r="AG86" s="464"/>
      <c r="AH86" s="477"/>
      <c r="AI86" s="478"/>
      <c r="AJ86" s="471"/>
    </row>
    <row r="87" spans="1:36" ht="13.5">
      <c r="A87" s="452" t="s">
        <v>158</v>
      </c>
      <c r="B87" s="453"/>
      <c r="C87" s="453"/>
      <c r="D87" s="454"/>
      <c r="E87" s="419" t="str">
        <f>IF(E88&gt;G88,"○",IF(E88&lt;G88,"●",IF(E88="","","△")))</f>
        <v>○</v>
      </c>
      <c r="F87" s="420"/>
      <c r="G87" s="428"/>
      <c r="H87" s="429" t="str">
        <f>IF(H88&gt;J88,"○",IF(H88&lt;J88,"●",IF(H88="","","△")))</f>
        <v>○</v>
      </c>
      <c r="I87" s="420"/>
      <c r="J87" s="421"/>
      <c r="K87" s="419" t="str">
        <f>IF(K88&gt;M88,"○",IF(K88&lt;M88,"●",IF(K88="","","△")))</f>
        <v>○</v>
      </c>
      <c r="L87" s="420"/>
      <c r="M87" s="421"/>
      <c r="N87" s="419" t="str">
        <f>IF(N88&gt;P88,"○",IF(N88&lt;P88,"●",IF(N88="","","△")))</f>
        <v>○</v>
      </c>
      <c r="O87" s="420"/>
      <c r="P87" s="421"/>
      <c r="Q87" s="434"/>
      <c r="R87" s="411"/>
      <c r="S87" s="422"/>
      <c r="T87" s="461">
        <f>IF(COUNTIF(E87:S87,"")=14,"",COUNTIF(E87:S87,"○"))</f>
        <v>4</v>
      </c>
      <c r="U87" s="462"/>
      <c r="V87" s="461">
        <f>IF(COUNTIF(E87:S87,"")=14,"",COUNTIF(E87:S87,"●"))</f>
        <v>0</v>
      </c>
      <c r="W87" s="462"/>
      <c r="X87" s="461">
        <f>IF(COUNTIF(E87:S87,"")=14,"",COUNTIF(E87:S87,"△"))</f>
        <v>0</v>
      </c>
      <c r="Y87" s="462"/>
      <c r="Z87" s="461">
        <f>IF(COUNTIF(E87:S87,"")=14,"",IF(E88="",0,E88)+IF(H88="",0,H88)+IF(K88="",0,K88)+IF(N88="",0,N88)+IF(Q88="",0,Q88))</f>
        <v>13</v>
      </c>
      <c r="AA87" s="462"/>
      <c r="AB87" s="461">
        <f>IF(COUNTIF(E87:S87,"")=14,"",IF(G88="",0,G88)+IF(J88="",0,J88)+IF(M88="",0,M88)+IF(P88="",0,P88)+IF(S88="",0,S88))</f>
        <v>0</v>
      </c>
      <c r="AC87" s="462"/>
      <c r="AD87" s="461">
        <f>IF(COUNTIF(E87:S87,"")=14,"",T87*3+X87)</f>
        <v>12</v>
      </c>
      <c r="AE87" s="462"/>
      <c r="AF87" s="461">
        <f>IF(COUNTIF(E87:S87,"")=14,"",Z87-AB87)</f>
        <v>13</v>
      </c>
      <c r="AG87" s="462"/>
      <c r="AH87" s="467">
        <f>IF(COUNTIF(E87:S87,"")=14,"",RANK(AJ87,$AJ$79:$AJ$88,0))</f>
        <v>1</v>
      </c>
      <c r="AI87" s="468"/>
      <c r="AJ87" s="471">
        <f>IF(COUNTIF(E87:S87,"")=14,"",IF(AF87="",0,AF87*10000)+AF87*500+AD87*10)</f>
        <v>136620</v>
      </c>
    </row>
    <row r="88" spans="1:36" ht="14.25" thickBot="1">
      <c r="A88" s="479"/>
      <c r="B88" s="364"/>
      <c r="C88" s="364"/>
      <c r="D88" s="480"/>
      <c r="E88" s="76">
        <v>2</v>
      </c>
      <c r="F88" s="77" t="s">
        <v>51</v>
      </c>
      <c r="G88" s="78">
        <v>0</v>
      </c>
      <c r="H88" s="76">
        <v>4</v>
      </c>
      <c r="I88" s="77" t="s">
        <v>113</v>
      </c>
      <c r="J88" s="76">
        <v>0</v>
      </c>
      <c r="K88" s="79">
        <v>5</v>
      </c>
      <c r="L88" s="77" t="s">
        <v>51</v>
      </c>
      <c r="M88" s="78">
        <v>0</v>
      </c>
      <c r="N88" s="76">
        <v>2</v>
      </c>
      <c r="O88" s="77" t="s">
        <v>51</v>
      </c>
      <c r="P88" s="78">
        <v>0</v>
      </c>
      <c r="Q88" s="475"/>
      <c r="R88" s="412"/>
      <c r="S88" s="476"/>
      <c r="T88" s="465"/>
      <c r="U88" s="466"/>
      <c r="V88" s="465"/>
      <c r="W88" s="466"/>
      <c r="X88" s="465"/>
      <c r="Y88" s="466"/>
      <c r="Z88" s="465"/>
      <c r="AA88" s="466"/>
      <c r="AB88" s="465"/>
      <c r="AC88" s="466"/>
      <c r="AD88" s="465"/>
      <c r="AE88" s="466"/>
      <c r="AF88" s="465"/>
      <c r="AG88" s="466"/>
      <c r="AH88" s="469"/>
      <c r="AI88" s="470"/>
      <c r="AJ88" s="471"/>
    </row>
    <row r="89" spans="1:4" s="14" customFormat="1" ht="14.25" thickBot="1">
      <c r="A89" s="179"/>
      <c r="B89" s="179"/>
      <c r="C89" s="179"/>
      <c r="D89" s="179"/>
    </row>
    <row r="90" spans="1:36" ht="13.5" customHeight="1">
      <c r="A90" s="472" t="s">
        <v>241</v>
      </c>
      <c r="B90" s="473"/>
      <c r="C90" s="473"/>
      <c r="D90" s="474"/>
      <c r="E90" s="457" t="str">
        <f>IF($A91="","",$A91)</f>
        <v>ＦＲＩＥＮＤＬＹ</v>
      </c>
      <c r="F90" s="442"/>
      <c r="G90" s="443"/>
      <c r="H90" s="441" t="str">
        <f>IF($A93="","",$A93)</f>
        <v>九曜ＦＣ</v>
      </c>
      <c r="I90" s="442"/>
      <c r="J90" s="443"/>
      <c r="K90" s="441" t="str">
        <f>IF($A95="","",$A95)</f>
        <v>東京ベイ</v>
      </c>
      <c r="L90" s="442"/>
      <c r="M90" s="443"/>
      <c r="N90" s="441" t="str">
        <f>IF($A97="","",$A97)</f>
        <v>Ｉ．Ｐ．Ｄ</v>
      </c>
      <c r="O90" s="442"/>
      <c r="P90" s="443"/>
      <c r="Q90" s="441" t="str">
        <f>IF($A99="","",$A99)</f>
        <v>大森ＦＣ</v>
      </c>
      <c r="R90" s="442"/>
      <c r="S90" s="458"/>
      <c r="T90" s="459" t="s">
        <v>43</v>
      </c>
      <c r="U90" s="460"/>
      <c r="V90" s="459" t="s">
        <v>44</v>
      </c>
      <c r="W90" s="460"/>
      <c r="X90" s="459" t="s">
        <v>45</v>
      </c>
      <c r="Y90" s="460"/>
      <c r="Z90" s="459" t="s">
        <v>46</v>
      </c>
      <c r="AA90" s="460"/>
      <c r="AB90" s="459" t="s">
        <v>47</v>
      </c>
      <c r="AC90" s="460"/>
      <c r="AD90" s="459" t="s">
        <v>48</v>
      </c>
      <c r="AE90" s="460"/>
      <c r="AF90" s="457" t="s">
        <v>49</v>
      </c>
      <c r="AG90" s="458"/>
      <c r="AH90" s="459" t="s">
        <v>50</v>
      </c>
      <c r="AI90" s="496"/>
      <c r="AJ90" s="47"/>
    </row>
    <row r="91" spans="1:36" ht="13.5">
      <c r="A91" s="452" t="s">
        <v>120</v>
      </c>
      <c r="B91" s="453"/>
      <c r="C91" s="453"/>
      <c r="D91" s="454"/>
      <c r="E91" s="434"/>
      <c r="F91" s="411"/>
      <c r="G91" s="435"/>
      <c r="H91" s="429" t="str">
        <f>IF(E93="○","●",IF(E93="●","○",IF(E93="","","△")))</f>
        <v>○</v>
      </c>
      <c r="I91" s="420"/>
      <c r="J91" s="421"/>
      <c r="K91" s="419" t="str">
        <f>IF(E95="○","●",IF(E95="●","○",IF(E95="","","△")))</f>
        <v>○</v>
      </c>
      <c r="L91" s="420"/>
      <c r="M91" s="428"/>
      <c r="N91" s="429" t="str">
        <f>IF(E97="○","●",IF(E97="●","○",IF(E97="","","△")))</f>
        <v>○</v>
      </c>
      <c r="O91" s="420"/>
      <c r="P91" s="421"/>
      <c r="Q91" s="419" t="str">
        <f>IF(E99="○","●",IF(E99="●","○",IF(E99="","","△")))</f>
        <v>○</v>
      </c>
      <c r="R91" s="420"/>
      <c r="S91" s="421"/>
      <c r="T91" s="461">
        <f>IF(COUNTIF(E91:S91,"")=14,"",COUNTIF(E91:S91,"○"))</f>
        <v>4</v>
      </c>
      <c r="U91" s="462"/>
      <c r="V91" s="461">
        <f>IF(COUNTIF(E91:S91,"")=14,"",COUNTIF(E91:S91,"●"))</f>
        <v>0</v>
      </c>
      <c r="W91" s="462"/>
      <c r="X91" s="461">
        <f>IF(COUNTIF(E91:S91,"")=14,"",COUNTIF(E91:S91,"△"))</f>
        <v>0</v>
      </c>
      <c r="Y91" s="462"/>
      <c r="Z91" s="461">
        <f>IF(COUNTIF(E91:S91,"")=14,"",IF(E92="",0,E92)+IF(H92="",0,H92)+IF(K92="",0,K92)+IF(N92="",0,N92)+IF(Q92="",0,Q92))</f>
        <v>24</v>
      </c>
      <c r="AA91" s="462"/>
      <c r="AB91" s="461">
        <f>IF(COUNTIF(E91:S91,"")=14,"",IF(G92="",0,G92)+IF(J92="",0,J92)+IF(M92="",0,M92)+IF(P92="",0,P92)+IF(S92="",0,S92))</f>
        <v>0</v>
      </c>
      <c r="AC91" s="462"/>
      <c r="AD91" s="461">
        <f>IF(COUNTIF(E91:S91,"")=14,"",T91*3+X91)</f>
        <v>12</v>
      </c>
      <c r="AE91" s="462"/>
      <c r="AF91" s="461">
        <f>IF(COUNTIF(E91:S91,"")=14,"",Z91-AB91)</f>
        <v>24</v>
      </c>
      <c r="AG91" s="462"/>
      <c r="AH91" s="467">
        <f>IF(COUNTIF(E91:S91,"")=14,"",RANK(AJ91,$AJ$91:$AJ$100,0))</f>
        <v>1</v>
      </c>
      <c r="AI91" s="468"/>
      <c r="AJ91" s="471">
        <f>IF(COUNTIF(E91:S91,"")=14,"",IF(AF91="",0,AF91*10000)+AF91*500+AD91*10)</f>
        <v>252120</v>
      </c>
    </row>
    <row r="92" spans="1:36" ht="13.5">
      <c r="A92" s="455"/>
      <c r="B92" s="370"/>
      <c r="C92" s="370"/>
      <c r="D92" s="456"/>
      <c r="E92" s="436"/>
      <c r="F92" s="423"/>
      <c r="G92" s="437"/>
      <c r="H92" s="72">
        <f>IF(G94="","",G94)</f>
        <v>4</v>
      </c>
      <c r="I92" s="73" t="s">
        <v>51</v>
      </c>
      <c r="J92" s="72">
        <f>IF(E94="","",E94)</f>
        <v>0</v>
      </c>
      <c r="K92" s="74">
        <f>IF(G96="","",G96)</f>
        <v>5</v>
      </c>
      <c r="L92" s="73" t="s">
        <v>51</v>
      </c>
      <c r="M92" s="75">
        <f>IF(E96="","",E96)</f>
        <v>0</v>
      </c>
      <c r="N92" s="72">
        <f>IF(G98="","",G98)</f>
        <v>6</v>
      </c>
      <c r="O92" s="73" t="s">
        <v>51</v>
      </c>
      <c r="P92" s="75">
        <f>IF(E98="","",E98)</f>
        <v>0</v>
      </c>
      <c r="Q92" s="72">
        <f>IF(G100="","",G100)</f>
        <v>9</v>
      </c>
      <c r="R92" s="73" t="s">
        <v>51</v>
      </c>
      <c r="S92" s="75">
        <f>IF(E100="","",E100)</f>
        <v>0</v>
      </c>
      <c r="T92" s="463"/>
      <c r="U92" s="464"/>
      <c r="V92" s="463"/>
      <c r="W92" s="464"/>
      <c r="X92" s="463"/>
      <c r="Y92" s="464"/>
      <c r="Z92" s="463"/>
      <c r="AA92" s="464"/>
      <c r="AB92" s="463"/>
      <c r="AC92" s="464"/>
      <c r="AD92" s="463"/>
      <c r="AE92" s="464"/>
      <c r="AF92" s="463"/>
      <c r="AG92" s="464"/>
      <c r="AH92" s="477"/>
      <c r="AI92" s="478"/>
      <c r="AJ92" s="471"/>
    </row>
    <row r="93" spans="1:36" ht="13.5">
      <c r="A93" s="452" t="s">
        <v>180</v>
      </c>
      <c r="B93" s="453"/>
      <c r="C93" s="453"/>
      <c r="D93" s="454"/>
      <c r="E93" s="419" t="str">
        <f>IF(E94&gt;G94,"○",IF(E94&lt;G94,"●",IF(E94="","","△")))</f>
        <v>●</v>
      </c>
      <c r="F93" s="420"/>
      <c r="G93" s="421"/>
      <c r="H93" s="434"/>
      <c r="I93" s="411"/>
      <c r="J93" s="422"/>
      <c r="K93" s="419" t="str">
        <f>IF(H95="○","●",IF(H95="●","○",IF(H95="","","△")))</f>
        <v>●</v>
      </c>
      <c r="L93" s="420"/>
      <c r="M93" s="428"/>
      <c r="N93" s="429" t="str">
        <f>IF(H97="○","●",IF(H97="●","○",IF(H97="","","△")))</f>
        <v>○</v>
      </c>
      <c r="O93" s="420"/>
      <c r="P93" s="421"/>
      <c r="Q93" s="419" t="str">
        <f>IF(H99="○","●",IF(H99="●","○",IF(H99="","","△")))</f>
        <v>●</v>
      </c>
      <c r="R93" s="420"/>
      <c r="S93" s="421"/>
      <c r="T93" s="461">
        <f>IF(COUNTIF(E93:S93,"")=14,"",COUNTIF(E93:S93,"○"))</f>
        <v>1</v>
      </c>
      <c r="U93" s="462"/>
      <c r="V93" s="461">
        <f>IF(COUNTIF(E93:S93,"")=14,"",COUNTIF(E93:S93,"●"))</f>
        <v>3</v>
      </c>
      <c r="W93" s="462"/>
      <c r="X93" s="461">
        <f>IF(COUNTIF(E93:S93,"")=14,"",COUNTIF(E93:S93,"△"))</f>
        <v>0</v>
      </c>
      <c r="Y93" s="462"/>
      <c r="Z93" s="461">
        <f>IF(COUNTIF(E93:S93,"")=14,"",IF(E94="",0,E94)+IF(H94="",0,H94)+IF(K94="",0,K94)+IF(N94="",0,N94)+IF(Q94="",0,Q94))</f>
        <v>2</v>
      </c>
      <c r="AA93" s="462"/>
      <c r="AB93" s="461">
        <f>IF(COUNTIF(E93:S93,"")=14,"",IF(G94="",0,G94)+IF(J94="",0,J94)+IF(M94="",0,M94)+IF(P94="",0,P94)+IF(S94="",0,S94))</f>
        <v>7</v>
      </c>
      <c r="AC93" s="462"/>
      <c r="AD93" s="461">
        <f>IF(COUNTIF(E93:S93,"")=14,"",T93*3+X93)</f>
        <v>3</v>
      </c>
      <c r="AE93" s="462"/>
      <c r="AF93" s="461">
        <f>IF(COUNTIF(E93:S93,"")=14,"",Z93-AB93)</f>
        <v>-5</v>
      </c>
      <c r="AG93" s="462"/>
      <c r="AH93" s="467">
        <v>4</v>
      </c>
      <c r="AI93" s="468"/>
      <c r="AJ93" s="471">
        <f>IF(COUNTIF(E93:S93,"")=14,"",IF(AF93="",0,AF93*10000)+AF93*500+AD93*10)</f>
        <v>-52470</v>
      </c>
    </row>
    <row r="94" spans="1:36" ht="13.5">
      <c r="A94" s="455"/>
      <c r="B94" s="370"/>
      <c r="C94" s="370"/>
      <c r="D94" s="456"/>
      <c r="E94" s="72">
        <v>0</v>
      </c>
      <c r="F94" s="73" t="s">
        <v>51</v>
      </c>
      <c r="G94" s="75">
        <v>4</v>
      </c>
      <c r="H94" s="436"/>
      <c r="I94" s="423"/>
      <c r="J94" s="424"/>
      <c r="K94" s="74">
        <f>IF(J96="","",J96)</f>
        <v>0</v>
      </c>
      <c r="L94" s="73" t="s">
        <v>51</v>
      </c>
      <c r="M94" s="75">
        <f>IF(H96="","",H96)</f>
        <v>2</v>
      </c>
      <c r="N94" s="72">
        <f>IF(J98="","",J98)</f>
        <v>2</v>
      </c>
      <c r="O94" s="73" t="s">
        <v>51</v>
      </c>
      <c r="P94" s="75">
        <f>IF(H98="","",H98)</f>
        <v>0</v>
      </c>
      <c r="Q94" s="72">
        <f>IF(J100="","",J100)</f>
        <v>0</v>
      </c>
      <c r="R94" s="73" t="s">
        <v>51</v>
      </c>
      <c r="S94" s="75">
        <f>IF(H100="","",H100)</f>
        <v>1</v>
      </c>
      <c r="T94" s="463"/>
      <c r="U94" s="464"/>
      <c r="V94" s="463"/>
      <c r="W94" s="464"/>
      <c r="X94" s="463"/>
      <c r="Y94" s="464"/>
      <c r="Z94" s="463"/>
      <c r="AA94" s="464"/>
      <c r="AB94" s="463"/>
      <c r="AC94" s="464"/>
      <c r="AD94" s="463"/>
      <c r="AE94" s="464"/>
      <c r="AF94" s="463"/>
      <c r="AG94" s="464"/>
      <c r="AH94" s="477"/>
      <c r="AI94" s="478"/>
      <c r="AJ94" s="471"/>
    </row>
    <row r="95" spans="1:36" ht="13.5">
      <c r="A95" s="452" t="s">
        <v>155</v>
      </c>
      <c r="B95" s="453"/>
      <c r="C95" s="453"/>
      <c r="D95" s="454"/>
      <c r="E95" s="419" t="str">
        <f>IF(E96&gt;G96,"○",IF(E96&lt;G96,"●",IF(E96="","","△")))</f>
        <v>●</v>
      </c>
      <c r="F95" s="420"/>
      <c r="G95" s="428"/>
      <c r="H95" s="429" t="str">
        <f>IF(H96&gt;J96,"○",IF(H96&lt;J96,"●",IF(H96="","","△")))</f>
        <v>○</v>
      </c>
      <c r="I95" s="420"/>
      <c r="J95" s="421"/>
      <c r="K95" s="434"/>
      <c r="L95" s="411"/>
      <c r="M95" s="435"/>
      <c r="N95" s="429" t="str">
        <f>IF(K97="○","●",IF(K97="●","○",IF(K97="","","△")))</f>
        <v>○</v>
      </c>
      <c r="O95" s="420"/>
      <c r="P95" s="421"/>
      <c r="Q95" s="419" t="str">
        <f>IF(K99="○","●",IF(K99="●","○",IF(K99="","","△")))</f>
        <v>○</v>
      </c>
      <c r="R95" s="420"/>
      <c r="S95" s="421"/>
      <c r="T95" s="461">
        <f>IF(COUNTIF(E95:S95,"")=14,"",COUNTIF(E95:S95,"○"))</f>
        <v>3</v>
      </c>
      <c r="U95" s="462"/>
      <c r="V95" s="461">
        <f>IF(COUNTIF(E95:S95,"")=14,"",COUNTIF(E95:S95,"●"))</f>
        <v>1</v>
      </c>
      <c r="W95" s="462"/>
      <c r="X95" s="461">
        <f>IF(COUNTIF(E95:S95,"")=14,"",COUNTIF(E95:S95,"△"))</f>
        <v>0</v>
      </c>
      <c r="Y95" s="462"/>
      <c r="Z95" s="461">
        <f>IF(COUNTIF(E95:S95,"")=14,"",IF(E96="",0,E96)+IF(H96="",0,H96)+IF(K96="",0,K96)+IF(N96="",0,N96)+IF(Q96="",0,Q96))</f>
        <v>6</v>
      </c>
      <c r="AA95" s="462"/>
      <c r="AB95" s="461">
        <f>IF(COUNTIF(E95:S95,"")=14,"",IF(G96="",0,G96)+IF(J96="",0,J96)+IF(M96="",0,M96)+IF(P96="",0,P96)+IF(S96="",0,S96))</f>
        <v>5</v>
      </c>
      <c r="AC95" s="462"/>
      <c r="AD95" s="461">
        <f>IF(COUNTIF(E95:S95,"")=14,"",T95*3+X95)</f>
        <v>9</v>
      </c>
      <c r="AE95" s="462"/>
      <c r="AF95" s="461">
        <f>IF(COUNTIF(E95:S95,"")=14,"",Z95-AB95)</f>
        <v>1</v>
      </c>
      <c r="AG95" s="462"/>
      <c r="AH95" s="467">
        <v>2</v>
      </c>
      <c r="AI95" s="468"/>
      <c r="AJ95" s="471">
        <f>IF(COUNTIF(E95:S95,"")=14,"",IF(AF95="",0,AF95*10000)+AF95*500+AD95*10)</f>
        <v>10590</v>
      </c>
    </row>
    <row r="96" spans="1:36" ht="13.5">
      <c r="A96" s="455"/>
      <c r="B96" s="370"/>
      <c r="C96" s="370"/>
      <c r="D96" s="456"/>
      <c r="E96" s="72">
        <v>0</v>
      </c>
      <c r="F96" s="73" t="s">
        <v>51</v>
      </c>
      <c r="G96" s="75">
        <v>5</v>
      </c>
      <c r="H96" s="72">
        <v>2</v>
      </c>
      <c r="I96" s="73" t="s">
        <v>51</v>
      </c>
      <c r="J96" s="72">
        <v>0</v>
      </c>
      <c r="K96" s="436"/>
      <c r="L96" s="423"/>
      <c r="M96" s="437"/>
      <c r="N96" s="72">
        <f>IF(M98="","",M98)</f>
        <v>1</v>
      </c>
      <c r="O96" s="73" t="s">
        <v>51</v>
      </c>
      <c r="P96" s="75">
        <f>IF(K98="","",K98)</f>
        <v>0</v>
      </c>
      <c r="Q96" s="72">
        <f>IF(M100="","",M100)</f>
        <v>3</v>
      </c>
      <c r="R96" s="73" t="s">
        <v>51</v>
      </c>
      <c r="S96" s="75">
        <f>IF(K100="","",K100)</f>
        <v>0</v>
      </c>
      <c r="T96" s="463"/>
      <c r="U96" s="464"/>
      <c r="V96" s="463"/>
      <c r="W96" s="464"/>
      <c r="X96" s="463"/>
      <c r="Y96" s="464"/>
      <c r="Z96" s="463"/>
      <c r="AA96" s="464"/>
      <c r="AB96" s="463"/>
      <c r="AC96" s="464"/>
      <c r="AD96" s="463"/>
      <c r="AE96" s="464"/>
      <c r="AF96" s="463"/>
      <c r="AG96" s="464"/>
      <c r="AH96" s="477"/>
      <c r="AI96" s="478"/>
      <c r="AJ96" s="471"/>
    </row>
    <row r="97" spans="1:36" ht="13.5">
      <c r="A97" s="452" t="s">
        <v>242</v>
      </c>
      <c r="B97" s="453"/>
      <c r="C97" s="453"/>
      <c r="D97" s="454"/>
      <c r="E97" s="419" t="str">
        <f>IF(E98&gt;G98,"○",IF(E98&lt;G98,"●",IF(E98="","","△")))</f>
        <v>●</v>
      </c>
      <c r="F97" s="420"/>
      <c r="G97" s="428"/>
      <c r="H97" s="429" t="str">
        <f>IF(H98&gt;J98,"○",IF(H98&lt;J98,"●",IF(H98="","","△")))</f>
        <v>●</v>
      </c>
      <c r="I97" s="420"/>
      <c r="J97" s="421"/>
      <c r="K97" s="419" t="str">
        <f>IF(K98&gt;M98,"○",IF(K98&lt;M98,"●",IF(K98="","","△")))</f>
        <v>●</v>
      </c>
      <c r="L97" s="420"/>
      <c r="M97" s="421"/>
      <c r="N97" s="434"/>
      <c r="O97" s="411"/>
      <c r="P97" s="422"/>
      <c r="Q97" s="419" t="str">
        <f>IF(N99="○","●",IF(N99="●","○",IF(N99="","","△")))</f>
        <v>●</v>
      </c>
      <c r="R97" s="420"/>
      <c r="S97" s="421"/>
      <c r="T97" s="461">
        <f>IF(COUNTIF(E97:S97,"")=14,"",COUNTIF(E97:S97,"○"))</f>
        <v>0</v>
      </c>
      <c r="U97" s="462"/>
      <c r="V97" s="461">
        <f>IF(COUNTIF(E97:S97,"")=14,"",COUNTIF(E97:S97,"●"))</f>
        <v>4</v>
      </c>
      <c r="W97" s="462"/>
      <c r="X97" s="461">
        <f>IF(COUNTIF(E97:S97,"")=14,"",COUNTIF(E97:S97,"△"))</f>
        <v>0</v>
      </c>
      <c r="Y97" s="462"/>
      <c r="Z97" s="461">
        <f>IF(COUNTIF(E97:S97,"")=14,"",IF(E98="",0,E98)+IF(H98="",0,H98)+IF(K98="",0,K98)+IF(N98="",0,N98)+IF(Q98="",0,Q98))</f>
        <v>0</v>
      </c>
      <c r="AA97" s="462"/>
      <c r="AB97" s="461">
        <f>IF(COUNTIF(E97:S97,"")=14,"",IF(G98="",0,G98)+IF(J98="",0,J98)+IF(M98="",0,M98)+IF(P98="",0,P98)+IF(S98="",0,S98))</f>
        <v>12</v>
      </c>
      <c r="AC97" s="462"/>
      <c r="AD97" s="461">
        <f>IF(COUNTIF(E97:S97,"")=14,"",T97*3+X97)</f>
        <v>0</v>
      </c>
      <c r="AE97" s="462"/>
      <c r="AF97" s="461">
        <f>IF(COUNTIF(E97:S97,"")=14,"",Z97-AB97)</f>
        <v>-12</v>
      </c>
      <c r="AG97" s="462"/>
      <c r="AH97" s="467">
        <v>5</v>
      </c>
      <c r="AI97" s="468"/>
      <c r="AJ97" s="471">
        <f>IF(COUNTIF(E97:S97,"")=14,"",IF(AF97="",0,AF97*10000)+AF97*500+AD97*10)</f>
        <v>-126000</v>
      </c>
    </row>
    <row r="98" spans="1:36" ht="13.5">
      <c r="A98" s="455"/>
      <c r="B98" s="370"/>
      <c r="C98" s="370"/>
      <c r="D98" s="456"/>
      <c r="E98" s="72">
        <v>0</v>
      </c>
      <c r="F98" s="73" t="s">
        <v>51</v>
      </c>
      <c r="G98" s="75">
        <v>6</v>
      </c>
      <c r="H98" s="72">
        <v>0</v>
      </c>
      <c r="I98" s="73" t="s">
        <v>51</v>
      </c>
      <c r="J98" s="72">
        <v>2</v>
      </c>
      <c r="K98" s="74">
        <v>0</v>
      </c>
      <c r="L98" s="73" t="s">
        <v>51</v>
      </c>
      <c r="M98" s="75">
        <v>1</v>
      </c>
      <c r="N98" s="436"/>
      <c r="O98" s="423"/>
      <c r="P98" s="424"/>
      <c r="Q98" s="72">
        <f>IF(P100="","",P100)</f>
        <v>0</v>
      </c>
      <c r="R98" s="73" t="s">
        <v>51</v>
      </c>
      <c r="S98" s="72">
        <f>IF(N100="","",N100)</f>
        <v>3</v>
      </c>
      <c r="T98" s="463"/>
      <c r="U98" s="464"/>
      <c r="V98" s="463"/>
      <c r="W98" s="464"/>
      <c r="X98" s="463"/>
      <c r="Y98" s="464"/>
      <c r="Z98" s="463"/>
      <c r="AA98" s="464"/>
      <c r="AB98" s="463"/>
      <c r="AC98" s="464"/>
      <c r="AD98" s="463"/>
      <c r="AE98" s="464"/>
      <c r="AF98" s="463"/>
      <c r="AG98" s="464"/>
      <c r="AH98" s="477"/>
      <c r="AI98" s="478"/>
      <c r="AJ98" s="471"/>
    </row>
    <row r="99" spans="1:36" ht="13.5">
      <c r="A99" s="452" t="s">
        <v>181</v>
      </c>
      <c r="B99" s="453"/>
      <c r="C99" s="453"/>
      <c r="D99" s="454"/>
      <c r="E99" s="419" t="str">
        <f>IF(E100&gt;G100,"○",IF(E100&lt;G100,"●",IF(E100="","","△")))</f>
        <v>●</v>
      </c>
      <c r="F99" s="420"/>
      <c r="G99" s="428"/>
      <c r="H99" s="429" t="str">
        <f>IF(H100&gt;J100,"○",IF(H100&lt;J100,"●",IF(H100="","","△")))</f>
        <v>○</v>
      </c>
      <c r="I99" s="420"/>
      <c r="J99" s="421"/>
      <c r="K99" s="419" t="str">
        <f>IF(K100&gt;M100,"○",IF(K100&lt;M100,"●",IF(K100="","","△")))</f>
        <v>●</v>
      </c>
      <c r="L99" s="420"/>
      <c r="M99" s="421"/>
      <c r="N99" s="419" t="str">
        <f>IF(N100&gt;P100,"○",IF(N100&lt;P100,"●",IF(N100="","","△")))</f>
        <v>○</v>
      </c>
      <c r="O99" s="420"/>
      <c r="P99" s="421"/>
      <c r="Q99" s="434"/>
      <c r="R99" s="411"/>
      <c r="S99" s="422"/>
      <c r="T99" s="461">
        <f>IF(COUNTIF(E99:S99,"")=14,"",COUNTIF(E99:S99,"○"))</f>
        <v>2</v>
      </c>
      <c r="U99" s="462"/>
      <c r="V99" s="461">
        <f>IF(COUNTIF(E99:S99,"")=14,"",COUNTIF(E99:S99,"●"))</f>
        <v>2</v>
      </c>
      <c r="W99" s="462"/>
      <c r="X99" s="461">
        <f>IF(COUNTIF(E99:S99,"")=14,"",COUNTIF(E99:S99,"△"))</f>
        <v>0</v>
      </c>
      <c r="Y99" s="462"/>
      <c r="Z99" s="461">
        <f>IF(COUNTIF(E99:S99,"")=14,"",IF(E100="",0,E100)+IF(H100="",0,H100)+IF(K100="",0,K100)+IF(N100="",0,N100)+IF(Q100="",0,Q100))</f>
        <v>4</v>
      </c>
      <c r="AA99" s="462"/>
      <c r="AB99" s="461">
        <f>IF(COUNTIF(E99:S99,"")=14,"",IF(G100="",0,G100)+IF(J100="",0,J100)+IF(M100="",0,M100)+IF(P100="",0,P100)+IF(S100="",0,S100))</f>
        <v>12</v>
      </c>
      <c r="AC99" s="462"/>
      <c r="AD99" s="461">
        <f>IF(COUNTIF(E99:S99,"")=14,"",T99*3+X99)</f>
        <v>6</v>
      </c>
      <c r="AE99" s="462"/>
      <c r="AF99" s="461">
        <f>IF(COUNTIF(E99:S99,"")=14,"",Z99-AB99)</f>
        <v>-8</v>
      </c>
      <c r="AG99" s="462"/>
      <c r="AH99" s="467">
        <v>3</v>
      </c>
      <c r="AI99" s="468"/>
      <c r="AJ99" s="471">
        <f>IF(COUNTIF(E99:S99,"")=14,"",IF(AF99="",0,AF99*10000)+AF99*500+AD99*10)</f>
        <v>-83940</v>
      </c>
    </row>
    <row r="100" spans="1:36" ht="14.25" thickBot="1">
      <c r="A100" s="479"/>
      <c r="B100" s="364"/>
      <c r="C100" s="364"/>
      <c r="D100" s="480"/>
      <c r="E100" s="76">
        <v>0</v>
      </c>
      <c r="F100" s="77" t="s">
        <v>51</v>
      </c>
      <c r="G100" s="78">
        <v>9</v>
      </c>
      <c r="H100" s="76">
        <v>1</v>
      </c>
      <c r="I100" s="77" t="s">
        <v>217</v>
      </c>
      <c r="J100" s="76">
        <v>0</v>
      </c>
      <c r="K100" s="79">
        <v>0</v>
      </c>
      <c r="L100" s="77" t="s">
        <v>51</v>
      </c>
      <c r="M100" s="78">
        <v>3</v>
      </c>
      <c r="N100" s="76">
        <v>3</v>
      </c>
      <c r="O100" s="77" t="s">
        <v>51</v>
      </c>
      <c r="P100" s="78">
        <v>0</v>
      </c>
      <c r="Q100" s="475"/>
      <c r="R100" s="412"/>
      <c r="S100" s="476"/>
      <c r="T100" s="465"/>
      <c r="U100" s="466"/>
      <c r="V100" s="465"/>
      <c r="W100" s="466"/>
      <c r="X100" s="465"/>
      <c r="Y100" s="466"/>
      <c r="Z100" s="465"/>
      <c r="AA100" s="466"/>
      <c r="AB100" s="465"/>
      <c r="AC100" s="466"/>
      <c r="AD100" s="465"/>
      <c r="AE100" s="466"/>
      <c r="AF100" s="465"/>
      <c r="AG100" s="466"/>
      <c r="AH100" s="469"/>
      <c r="AI100" s="470"/>
      <c r="AJ100" s="471"/>
    </row>
    <row r="101" spans="1:4" s="14" customFormat="1" ht="14.25" thickBot="1">
      <c r="A101" s="179"/>
      <c r="B101" s="179"/>
      <c r="C101" s="179"/>
      <c r="D101" s="179"/>
    </row>
    <row r="102" spans="1:36" ht="13.5" customHeight="1">
      <c r="A102" s="472" t="s">
        <v>223</v>
      </c>
      <c r="B102" s="473"/>
      <c r="C102" s="473"/>
      <c r="D102" s="474"/>
      <c r="E102" s="457" t="str">
        <f>IF($A103="","",$A103)</f>
        <v>ＦＣ　ＧＯＮＡ</v>
      </c>
      <c r="F102" s="442"/>
      <c r="G102" s="443"/>
      <c r="H102" s="441" t="str">
        <f>IF($A105="","",$A105)</f>
        <v>三鷹ＦＡ</v>
      </c>
      <c r="I102" s="442"/>
      <c r="J102" s="443"/>
      <c r="K102" s="441" t="str">
        <f>IF($A107="","",$A107)</f>
        <v>ＩＮＡＣ多摩川</v>
      </c>
      <c r="L102" s="442"/>
      <c r="M102" s="443"/>
      <c r="N102" s="441" t="str">
        <f>IF($A109="","",$A109)</f>
        <v>東京八王子</v>
      </c>
      <c r="O102" s="442"/>
      <c r="P102" s="443"/>
      <c r="Q102" s="441" t="str">
        <f>IF($A111="","",$A111)</f>
        <v>サルヴァトーレ</v>
      </c>
      <c r="R102" s="442"/>
      <c r="S102" s="458"/>
      <c r="T102" s="459" t="s">
        <v>43</v>
      </c>
      <c r="U102" s="460"/>
      <c r="V102" s="459" t="s">
        <v>44</v>
      </c>
      <c r="W102" s="460"/>
      <c r="X102" s="459" t="s">
        <v>45</v>
      </c>
      <c r="Y102" s="460"/>
      <c r="Z102" s="459" t="s">
        <v>46</v>
      </c>
      <c r="AA102" s="460"/>
      <c r="AB102" s="459" t="s">
        <v>47</v>
      </c>
      <c r="AC102" s="460"/>
      <c r="AD102" s="459" t="s">
        <v>48</v>
      </c>
      <c r="AE102" s="460"/>
      <c r="AF102" s="457" t="s">
        <v>49</v>
      </c>
      <c r="AG102" s="458"/>
      <c r="AH102" s="459" t="s">
        <v>50</v>
      </c>
      <c r="AI102" s="496"/>
      <c r="AJ102" s="47"/>
    </row>
    <row r="103" spans="1:36" ht="13.5">
      <c r="A103" s="452" t="s">
        <v>224</v>
      </c>
      <c r="B103" s="453"/>
      <c r="C103" s="453"/>
      <c r="D103" s="454"/>
      <c r="E103" s="434"/>
      <c r="F103" s="411"/>
      <c r="G103" s="435"/>
      <c r="H103" s="429" t="str">
        <f>IF(E105="○","●",IF(E105="●","○",IF(E105="","","△")))</f>
        <v>△</v>
      </c>
      <c r="I103" s="420"/>
      <c r="J103" s="421"/>
      <c r="K103" s="419" t="str">
        <f>IF(E107="○","●",IF(E107="●","○",IF(E107="","","△")))</f>
        <v>○</v>
      </c>
      <c r="L103" s="420"/>
      <c r="M103" s="428"/>
      <c r="N103" s="429" t="str">
        <f>IF(E109="○","●",IF(E109="●","○",IF(E109="","","△")))</f>
        <v>○</v>
      </c>
      <c r="O103" s="420"/>
      <c r="P103" s="421"/>
      <c r="Q103" s="419" t="str">
        <f>IF(E111="○","●",IF(E111="●","○",IF(E111="","","△")))</f>
        <v>○</v>
      </c>
      <c r="R103" s="420"/>
      <c r="S103" s="421"/>
      <c r="T103" s="461">
        <f>IF(COUNTIF(E103:S103,"")=14,"",COUNTIF(E103:S103,"○"))</f>
        <v>3</v>
      </c>
      <c r="U103" s="462"/>
      <c r="V103" s="461">
        <f>IF(COUNTIF(E103:S103,"")=14,"",COUNTIF(E103:S103,"●"))</f>
        <v>0</v>
      </c>
      <c r="W103" s="462"/>
      <c r="X103" s="461">
        <f>IF(COUNTIF(E103:S103,"")=14,"",COUNTIF(E103:S103,"△"))</f>
        <v>1</v>
      </c>
      <c r="Y103" s="462"/>
      <c r="Z103" s="461">
        <f>IF(COUNTIF(E103:S103,"")=14,"",IF(E104="",0,E104)+IF(H104="",0,H104)+IF(K104="",0,K104)+IF(N104="",0,N104)+IF(Q104="",0,Q104))</f>
        <v>10</v>
      </c>
      <c r="AA103" s="462"/>
      <c r="AB103" s="461">
        <f>IF(COUNTIF(E103:S103,"")=14,"",IF(G104="",0,G104)+IF(J104="",0,J104)+IF(M104="",0,M104)+IF(P104="",0,P104)+IF(S104="",0,S104))</f>
        <v>2</v>
      </c>
      <c r="AC103" s="462"/>
      <c r="AD103" s="461">
        <f>IF(COUNTIF(E103:S103,"")=14,"",T103*3+X103)</f>
        <v>10</v>
      </c>
      <c r="AE103" s="462"/>
      <c r="AF103" s="461">
        <f>IF(COUNTIF(E103:S103,"")=14,"",Z103-AB103)</f>
        <v>8</v>
      </c>
      <c r="AG103" s="462"/>
      <c r="AH103" s="467">
        <f>IF(COUNTIF(E103:S103,"")=14,"",RANK(AJ103,$AJ$103:$AJ$112,0))</f>
        <v>1</v>
      </c>
      <c r="AI103" s="468"/>
      <c r="AJ103" s="471">
        <f>IF(COUNTIF(E103:S103,"")=14,"",IF(AF103="",0,AF103*10000)+AF103*500+AD103*10)</f>
        <v>84100</v>
      </c>
    </row>
    <row r="104" spans="1:36" ht="13.5">
      <c r="A104" s="455"/>
      <c r="B104" s="370"/>
      <c r="C104" s="370"/>
      <c r="D104" s="456"/>
      <c r="E104" s="436"/>
      <c r="F104" s="423"/>
      <c r="G104" s="437"/>
      <c r="H104" s="72">
        <f>IF(G106="","",G106)</f>
        <v>0</v>
      </c>
      <c r="I104" s="73" t="s">
        <v>51</v>
      </c>
      <c r="J104" s="72">
        <f>IF(E106="","",E106)</f>
        <v>0</v>
      </c>
      <c r="K104" s="74">
        <f>IF(G108="","",G108)</f>
        <v>5</v>
      </c>
      <c r="L104" s="73" t="s">
        <v>51</v>
      </c>
      <c r="M104" s="75">
        <f>IF(E108="","",E108)</f>
        <v>0</v>
      </c>
      <c r="N104" s="72">
        <f>IF(G110="","",G110)</f>
        <v>2</v>
      </c>
      <c r="O104" s="73" t="s">
        <v>51</v>
      </c>
      <c r="P104" s="75">
        <f>IF(E110="","",E110)</f>
        <v>0</v>
      </c>
      <c r="Q104" s="72">
        <f>IF(G112="","",G112)</f>
        <v>3</v>
      </c>
      <c r="R104" s="73" t="s">
        <v>51</v>
      </c>
      <c r="S104" s="75">
        <f>IF(E112="","",E112)</f>
        <v>2</v>
      </c>
      <c r="T104" s="463"/>
      <c r="U104" s="464"/>
      <c r="V104" s="463"/>
      <c r="W104" s="464"/>
      <c r="X104" s="463"/>
      <c r="Y104" s="464"/>
      <c r="Z104" s="463"/>
      <c r="AA104" s="464"/>
      <c r="AB104" s="463"/>
      <c r="AC104" s="464"/>
      <c r="AD104" s="463"/>
      <c r="AE104" s="464"/>
      <c r="AF104" s="463"/>
      <c r="AG104" s="464"/>
      <c r="AH104" s="477"/>
      <c r="AI104" s="478"/>
      <c r="AJ104" s="471"/>
    </row>
    <row r="105" spans="1:36" ht="13.5">
      <c r="A105" s="452" t="s">
        <v>182</v>
      </c>
      <c r="B105" s="453"/>
      <c r="C105" s="453"/>
      <c r="D105" s="454"/>
      <c r="E105" s="419" t="str">
        <f>IF(E106&gt;G106,"○",IF(E106&lt;G106,"●",IF(E106="","","△")))</f>
        <v>△</v>
      </c>
      <c r="F105" s="420"/>
      <c r="G105" s="421"/>
      <c r="H105" s="434"/>
      <c r="I105" s="411"/>
      <c r="J105" s="422"/>
      <c r="K105" s="419" t="str">
        <f>IF(H107="○","●",IF(H107="●","○",IF(H107="","","△")))</f>
        <v>○</v>
      </c>
      <c r="L105" s="420"/>
      <c r="M105" s="428"/>
      <c r="N105" s="429" t="str">
        <f>IF(H109="○","●",IF(H109="●","○",IF(H109="","","△")))</f>
        <v>○</v>
      </c>
      <c r="O105" s="420"/>
      <c r="P105" s="421"/>
      <c r="Q105" s="419" t="str">
        <f>IF(H111="○","●",IF(H111="●","○",IF(H111="","","△")))</f>
        <v>△</v>
      </c>
      <c r="R105" s="420"/>
      <c r="S105" s="421"/>
      <c r="T105" s="461">
        <f>IF(COUNTIF(E105:S105,"")=14,"",COUNTIF(E105:S105,"○"))</f>
        <v>2</v>
      </c>
      <c r="U105" s="462"/>
      <c r="V105" s="461">
        <f>IF(COUNTIF(E105:S105,"")=14,"",COUNTIF(E105:S105,"●"))</f>
        <v>0</v>
      </c>
      <c r="W105" s="462"/>
      <c r="X105" s="461">
        <f>IF(COUNTIF(E105:S105,"")=14,"",COUNTIF(E105:S105,"△"))</f>
        <v>2</v>
      </c>
      <c r="Y105" s="462"/>
      <c r="Z105" s="461">
        <f>IF(COUNTIF(E105:S105,"")=14,"",IF(E106="",0,E106)+IF(H106="",0,H106)+IF(K106="",0,K106)+IF(N106="",0,N106)+IF(Q106="",0,Q106))</f>
        <v>8</v>
      </c>
      <c r="AA105" s="462"/>
      <c r="AB105" s="461">
        <f>IF(COUNTIF(E105:S105,"")=14,"",IF(G106="",0,G106)+IF(J106="",0,J106)+IF(M106="",0,M106)+IF(P106="",0,P106)+IF(S106="",0,S106))</f>
        <v>1</v>
      </c>
      <c r="AC105" s="462"/>
      <c r="AD105" s="461">
        <f>IF(COUNTIF(E105:S105,"")=14,"",T105*3+X105)</f>
        <v>8</v>
      </c>
      <c r="AE105" s="462"/>
      <c r="AF105" s="461">
        <f>IF(COUNTIF(E105:S105,"")=14,"",Z105-AB105)</f>
        <v>7</v>
      </c>
      <c r="AG105" s="462"/>
      <c r="AH105" s="467">
        <f>IF(COUNTIF(E105:S105,"")=14,"",RANK(AJ105,$AJ$103:$AJ$112,0))</f>
        <v>2</v>
      </c>
      <c r="AI105" s="468"/>
      <c r="AJ105" s="471">
        <f>IF(COUNTIF(E105:S105,"")=14,"",IF(AF105="",0,AF105*10000)+AF105*500+AD105*10)</f>
        <v>73580</v>
      </c>
    </row>
    <row r="106" spans="1:36" ht="13.5">
      <c r="A106" s="455"/>
      <c r="B106" s="370"/>
      <c r="C106" s="370"/>
      <c r="D106" s="456"/>
      <c r="E106" s="72">
        <v>0</v>
      </c>
      <c r="F106" s="73" t="s">
        <v>51</v>
      </c>
      <c r="G106" s="75">
        <v>0</v>
      </c>
      <c r="H106" s="436"/>
      <c r="I106" s="423"/>
      <c r="J106" s="424"/>
      <c r="K106" s="74">
        <f>IF(J108="","",J108)</f>
        <v>5</v>
      </c>
      <c r="L106" s="73" t="s">
        <v>51</v>
      </c>
      <c r="M106" s="75">
        <f>IF(H108="","",H108)</f>
        <v>0</v>
      </c>
      <c r="N106" s="72">
        <f>IF(J110="","",J110)</f>
        <v>2</v>
      </c>
      <c r="O106" s="73" t="s">
        <v>51</v>
      </c>
      <c r="P106" s="75">
        <f>IF(H110="","",H110)</f>
        <v>0</v>
      </c>
      <c r="Q106" s="72">
        <f>IF(J112="","",J112)</f>
        <v>1</v>
      </c>
      <c r="R106" s="73" t="s">
        <v>51</v>
      </c>
      <c r="S106" s="75">
        <f>IF(H112="","",H112)</f>
        <v>1</v>
      </c>
      <c r="T106" s="463"/>
      <c r="U106" s="464"/>
      <c r="V106" s="463"/>
      <c r="W106" s="464"/>
      <c r="X106" s="463"/>
      <c r="Y106" s="464"/>
      <c r="Z106" s="463"/>
      <c r="AA106" s="464"/>
      <c r="AB106" s="463"/>
      <c r="AC106" s="464"/>
      <c r="AD106" s="463"/>
      <c r="AE106" s="464"/>
      <c r="AF106" s="463"/>
      <c r="AG106" s="464"/>
      <c r="AH106" s="477"/>
      <c r="AI106" s="478"/>
      <c r="AJ106" s="471"/>
    </row>
    <row r="107" spans="1:36" ht="13.5">
      <c r="A107" s="452" t="s">
        <v>153</v>
      </c>
      <c r="B107" s="453"/>
      <c r="C107" s="453"/>
      <c r="D107" s="454"/>
      <c r="E107" s="419" t="str">
        <f>IF(E108&gt;G108,"○",IF(E108&lt;G108,"●",IF(E108="","","△")))</f>
        <v>●</v>
      </c>
      <c r="F107" s="420"/>
      <c r="G107" s="428"/>
      <c r="H107" s="429" t="str">
        <f>IF(H108&gt;J108,"○",IF(H108&lt;J108,"●",IF(H108="","","△")))</f>
        <v>●</v>
      </c>
      <c r="I107" s="420"/>
      <c r="J107" s="421"/>
      <c r="K107" s="434"/>
      <c r="L107" s="411"/>
      <c r="M107" s="435"/>
      <c r="N107" s="429" t="str">
        <f>IF(K109="○","●",IF(K109="●","○",IF(K109="","","△")))</f>
        <v>○</v>
      </c>
      <c r="O107" s="420"/>
      <c r="P107" s="421"/>
      <c r="Q107" s="419" t="str">
        <f>IF(K111="○","●",IF(K111="●","○",IF(K111="","","△")))</f>
        <v>●</v>
      </c>
      <c r="R107" s="420"/>
      <c r="S107" s="421"/>
      <c r="T107" s="461">
        <f>IF(COUNTIF(E107:S107,"")=14,"",COUNTIF(E107:S107,"○"))</f>
        <v>1</v>
      </c>
      <c r="U107" s="462"/>
      <c r="V107" s="461">
        <f>IF(COUNTIF(E107:S107,"")=14,"",COUNTIF(E107:S107,"●"))</f>
        <v>3</v>
      </c>
      <c r="W107" s="462"/>
      <c r="X107" s="461">
        <f>IF(COUNTIF(E107:S107,"")=14,"",COUNTIF(E107:S107,"△"))</f>
        <v>0</v>
      </c>
      <c r="Y107" s="462"/>
      <c r="Z107" s="461">
        <f>IF(COUNTIF(E107:S107,"")=14,"",IF(E108="",0,E108)+IF(H108="",0,H108)+IF(K108="",0,K108)+IF(N108="",0,N108)+IF(Q108="",0,Q108))</f>
        <v>3</v>
      </c>
      <c r="AA107" s="462"/>
      <c r="AB107" s="461">
        <f>IF(COUNTIF(E107:S107,"")=14,"",IF(G108="",0,G108)+IF(J108="",0,J108)+IF(M108="",0,M108)+IF(P108="",0,P108)+IF(S108="",0,S108))</f>
        <v>15</v>
      </c>
      <c r="AC107" s="462"/>
      <c r="AD107" s="461">
        <f>IF(COUNTIF(E107:S107,"")=14,"",T107*3+X107)</f>
        <v>3</v>
      </c>
      <c r="AE107" s="462"/>
      <c r="AF107" s="461">
        <f>IF(COUNTIF(E107:S107,"")=14,"",Z107-AB107)</f>
        <v>-12</v>
      </c>
      <c r="AG107" s="462"/>
      <c r="AH107" s="467">
        <f>IF(COUNTIF(E107:S107,"")=14,"",RANK(AJ107,$AJ$103:$AJ$112,0))</f>
        <v>5</v>
      </c>
      <c r="AI107" s="468"/>
      <c r="AJ107" s="471">
        <f>IF(COUNTIF(E107:S107,"")=14,"",IF(AF107="",0,AF107*10000)+AF107*500+AD107*10)</f>
        <v>-125970</v>
      </c>
    </row>
    <row r="108" spans="1:36" ht="13.5">
      <c r="A108" s="455"/>
      <c r="B108" s="370"/>
      <c r="C108" s="370"/>
      <c r="D108" s="456"/>
      <c r="E108" s="72">
        <v>0</v>
      </c>
      <c r="F108" s="73" t="s">
        <v>51</v>
      </c>
      <c r="G108" s="75">
        <v>5</v>
      </c>
      <c r="H108" s="72">
        <v>0</v>
      </c>
      <c r="I108" s="73" t="s">
        <v>51</v>
      </c>
      <c r="J108" s="72">
        <v>5</v>
      </c>
      <c r="K108" s="436"/>
      <c r="L108" s="423"/>
      <c r="M108" s="437"/>
      <c r="N108" s="72">
        <f>IF(M110="","",M110)</f>
        <v>2</v>
      </c>
      <c r="O108" s="73" t="s">
        <v>51</v>
      </c>
      <c r="P108" s="75">
        <f>IF(K110="","",K110)</f>
        <v>1</v>
      </c>
      <c r="Q108" s="72">
        <f>IF(M112="","",M112)</f>
        <v>1</v>
      </c>
      <c r="R108" s="73" t="s">
        <v>51</v>
      </c>
      <c r="S108" s="75">
        <f>IF(K112="","",K112)</f>
        <v>4</v>
      </c>
      <c r="T108" s="463"/>
      <c r="U108" s="464"/>
      <c r="V108" s="463"/>
      <c r="W108" s="464"/>
      <c r="X108" s="463"/>
      <c r="Y108" s="464"/>
      <c r="Z108" s="463"/>
      <c r="AA108" s="464"/>
      <c r="AB108" s="463"/>
      <c r="AC108" s="464"/>
      <c r="AD108" s="463"/>
      <c r="AE108" s="464"/>
      <c r="AF108" s="463"/>
      <c r="AG108" s="464"/>
      <c r="AH108" s="477"/>
      <c r="AI108" s="478"/>
      <c r="AJ108" s="471"/>
    </row>
    <row r="109" spans="1:36" ht="13.5">
      <c r="A109" s="452" t="s">
        <v>129</v>
      </c>
      <c r="B109" s="453"/>
      <c r="C109" s="453"/>
      <c r="D109" s="454"/>
      <c r="E109" s="419" t="str">
        <f>IF(E110&gt;G110,"○",IF(E110&lt;G110,"●",IF(E110="","","△")))</f>
        <v>●</v>
      </c>
      <c r="F109" s="420"/>
      <c r="G109" s="428"/>
      <c r="H109" s="429" t="str">
        <f>IF(H110&gt;J110,"○",IF(H110&lt;J110,"●",IF(H110="","","△")))</f>
        <v>●</v>
      </c>
      <c r="I109" s="420"/>
      <c r="J109" s="421"/>
      <c r="K109" s="419" t="str">
        <f>IF(K110&gt;M110,"○",IF(K110&lt;M110,"●",IF(K110="","","△")))</f>
        <v>●</v>
      </c>
      <c r="L109" s="420"/>
      <c r="M109" s="421"/>
      <c r="N109" s="434"/>
      <c r="O109" s="411"/>
      <c r="P109" s="422"/>
      <c r="Q109" s="419" t="str">
        <f>IF(N111="○","●",IF(N111="●","○",IF(N111="","","△")))</f>
        <v>●</v>
      </c>
      <c r="R109" s="420"/>
      <c r="S109" s="421"/>
      <c r="T109" s="461">
        <f>IF(COUNTIF(E109:S109,"")=14,"",COUNTIF(E109:S109,"○"))</f>
        <v>0</v>
      </c>
      <c r="U109" s="462"/>
      <c r="V109" s="461">
        <f>IF(COUNTIF(E109:S109,"")=14,"",COUNTIF(E109:S109,"●"))</f>
        <v>4</v>
      </c>
      <c r="W109" s="462"/>
      <c r="X109" s="461">
        <f>IF(COUNTIF(E109:S109,"")=14,"",COUNTIF(E109:S109,"△"))</f>
        <v>0</v>
      </c>
      <c r="Y109" s="462"/>
      <c r="Z109" s="461">
        <f>IF(COUNTIF(E109:S109,"")=14,"",IF(E110="",0,E110)+IF(H110="",0,H110)+IF(K110="",0,K110)+IF(N110="",0,N110)+IF(Q110="",0,Q110))</f>
        <v>2</v>
      </c>
      <c r="AA109" s="462"/>
      <c r="AB109" s="461">
        <f>IF(COUNTIF(E109:S109,"")=14,"",IF(G110="",0,G110)+IF(J110="",0,J110)+IF(M110="",0,M110)+IF(P110="",0,P110)+IF(S110="",0,S110))</f>
        <v>10</v>
      </c>
      <c r="AC109" s="462"/>
      <c r="AD109" s="461">
        <f>IF(COUNTIF(E109:S109,"")=14,"",T109*3+X109)</f>
        <v>0</v>
      </c>
      <c r="AE109" s="462"/>
      <c r="AF109" s="461">
        <f>IF(COUNTIF(E109:S109,"")=14,"",Z109-AB109)</f>
        <v>-8</v>
      </c>
      <c r="AG109" s="462"/>
      <c r="AH109" s="467">
        <f>IF(COUNTIF(E109:S109,"")=14,"",RANK(AJ109,$AJ$103:$AJ$112,0))</f>
        <v>4</v>
      </c>
      <c r="AI109" s="468"/>
      <c r="AJ109" s="471">
        <f>IF(COUNTIF(E109:S109,"")=14,"",IF(AF109="",0,AF109*10000)+AF109*500+AD109*10)</f>
        <v>-84000</v>
      </c>
    </row>
    <row r="110" spans="1:36" ht="13.5">
      <c r="A110" s="455"/>
      <c r="B110" s="370"/>
      <c r="C110" s="370"/>
      <c r="D110" s="456"/>
      <c r="E110" s="72">
        <v>0</v>
      </c>
      <c r="F110" s="73" t="s">
        <v>51</v>
      </c>
      <c r="G110" s="75">
        <v>2</v>
      </c>
      <c r="H110" s="72">
        <v>0</v>
      </c>
      <c r="I110" s="73" t="s">
        <v>51</v>
      </c>
      <c r="J110" s="72">
        <v>2</v>
      </c>
      <c r="K110" s="74">
        <v>1</v>
      </c>
      <c r="L110" s="73" t="s">
        <v>51</v>
      </c>
      <c r="M110" s="75">
        <v>2</v>
      </c>
      <c r="N110" s="436"/>
      <c r="O110" s="423"/>
      <c r="P110" s="424"/>
      <c r="Q110" s="72">
        <f>IF(P112="","",P112)</f>
        <v>1</v>
      </c>
      <c r="R110" s="73" t="s">
        <v>51</v>
      </c>
      <c r="S110" s="72">
        <f>IF(N112="","",N112)</f>
        <v>4</v>
      </c>
      <c r="T110" s="463"/>
      <c r="U110" s="464"/>
      <c r="V110" s="463"/>
      <c r="W110" s="464"/>
      <c r="X110" s="463"/>
      <c r="Y110" s="464"/>
      <c r="Z110" s="463"/>
      <c r="AA110" s="464"/>
      <c r="AB110" s="463"/>
      <c r="AC110" s="464"/>
      <c r="AD110" s="463"/>
      <c r="AE110" s="464"/>
      <c r="AF110" s="463"/>
      <c r="AG110" s="464"/>
      <c r="AH110" s="477"/>
      <c r="AI110" s="478"/>
      <c r="AJ110" s="471"/>
    </row>
    <row r="111" spans="1:36" ht="13.5">
      <c r="A111" s="452" t="s">
        <v>244</v>
      </c>
      <c r="B111" s="453"/>
      <c r="C111" s="453"/>
      <c r="D111" s="454"/>
      <c r="E111" s="419" t="str">
        <f>IF(E112&gt;G112,"○",IF(E112&lt;G112,"●",IF(E112="","","△")))</f>
        <v>●</v>
      </c>
      <c r="F111" s="420"/>
      <c r="G111" s="428"/>
      <c r="H111" s="429" t="str">
        <f>IF(H112&gt;J112,"○",IF(H112&lt;J112,"●",IF(H112="","","△")))</f>
        <v>△</v>
      </c>
      <c r="I111" s="420"/>
      <c r="J111" s="421"/>
      <c r="K111" s="419" t="str">
        <f>IF(K112&gt;M112,"○",IF(K112&lt;M112,"●",IF(K112="","","△")))</f>
        <v>○</v>
      </c>
      <c r="L111" s="420"/>
      <c r="M111" s="421"/>
      <c r="N111" s="419" t="str">
        <f>IF(N112&gt;P112,"○",IF(N112&lt;P112,"●",IF(N112="","","△")))</f>
        <v>○</v>
      </c>
      <c r="O111" s="420"/>
      <c r="P111" s="421"/>
      <c r="Q111" s="434"/>
      <c r="R111" s="411"/>
      <c r="S111" s="422"/>
      <c r="T111" s="461">
        <f>IF(COUNTIF(E111:S111,"")=14,"",COUNTIF(E111:S111,"○"))</f>
        <v>2</v>
      </c>
      <c r="U111" s="462"/>
      <c r="V111" s="461">
        <f>IF(COUNTIF(E111:S111,"")=14,"",COUNTIF(E111:S111,"●"))</f>
        <v>1</v>
      </c>
      <c r="W111" s="462"/>
      <c r="X111" s="461">
        <f>IF(COUNTIF(E111:S111,"")=14,"",COUNTIF(E111:S111,"△"))</f>
        <v>1</v>
      </c>
      <c r="Y111" s="462"/>
      <c r="Z111" s="461">
        <f>IF(COUNTIF(E111:S111,"")=14,"",IF(E112="",0,E112)+IF(H112="",0,H112)+IF(K112="",0,K112)+IF(N112="",0,N112)+IF(Q112="",0,Q112))</f>
        <v>11</v>
      </c>
      <c r="AA111" s="462"/>
      <c r="AB111" s="461">
        <f>IF(COUNTIF(E111:S111,"")=14,"",IF(G112="",0,G112)+IF(J112="",0,J112)+IF(M112="",0,M112)+IF(P112="",0,P112)+IF(S112="",0,S112))</f>
        <v>6</v>
      </c>
      <c r="AC111" s="462"/>
      <c r="AD111" s="461">
        <f>IF(COUNTIF(E111:S111,"")=14,"",T111*3+X111)</f>
        <v>7</v>
      </c>
      <c r="AE111" s="462"/>
      <c r="AF111" s="461">
        <f>IF(COUNTIF(E111:S111,"")=14,"",Z111-AB111)</f>
        <v>5</v>
      </c>
      <c r="AG111" s="462"/>
      <c r="AH111" s="467">
        <f>IF(COUNTIF(E111:S111,"")=14,"",RANK(AJ111,$AJ$103:$AJ$112,0))</f>
        <v>3</v>
      </c>
      <c r="AI111" s="468"/>
      <c r="AJ111" s="471">
        <f>IF(COUNTIF(E111:S111,"")=14,"",IF(AF111="",0,AF111*10000)+AF111*500+AD111*10)</f>
        <v>52570</v>
      </c>
    </row>
    <row r="112" spans="1:36" ht="14.25" thickBot="1">
      <c r="A112" s="479"/>
      <c r="B112" s="364"/>
      <c r="C112" s="364"/>
      <c r="D112" s="480"/>
      <c r="E112" s="76">
        <v>2</v>
      </c>
      <c r="F112" s="77" t="s">
        <v>51</v>
      </c>
      <c r="G112" s="78">
        <v>3</v>
      </c>
      <c r="H112" s="76">
        <v>1</v>
      </c>
      <c r="I112" s="77" t="s">
        <v>245</v>
      </c>
      <c r="J112" s="76">
        <v>1</v>
      </c>
      <c r="K112" s="79">
        <v>4</v>
      </c>
      <c r="L112" s="77" t="s">
        <v>51</v>
      </c>
      <c r="M112" s="78">
        <v>1</v>
      </c>
      <c r="N112" s="76">
        <v>4</v>
      </c>
      <c r="O112" s="77" t="s">
        <v>51</v>
      </c>
      <c r="P112" s="78">
        <v>1</v>
      </c>
      <c r="Q112" s="475"/>
      <c r="R112" s="412"/>
      <c r="S112" s="476"/>
      <c r="T112" s="465"/>
      <c r="U112" s="466"/>
      <c r="V112" s="465"/>
      <c r="W112" s="466"/>
      <c r="X112" s="465"/>
      <c r="Y112" s="466"/>
      <c r="Z112" s="465"/>
      <c r="AA112" s="466"/>
      <c r="AB112" s="465"/>
      <c r="AC112" s="466"/>
      <c r="AD112" s="465"/>
      <c r="AE112" s="466"/>
      <c r="AF112" s="465"/>
      <c r="AG112" s="466"/>
      <c r="AH112" s="469"/>
      <c r="AI112" s="470"/>
      <c r="AJ112" s="471"/>
    </row>
    <row r="113" ht="14.25" thickBot="1"/>
    <row r="114" spans="1:36" ht="13.5" customHeight="1">
      <c r="A114" s="472" t="s">
        <v>246</v>
      </c>
      <c r="B114" s="473"/>
      <c r="C114" s="473"/>
      <c r="D114" s="474"/>
      <c r="E114" s="457" t="str">
        <f>IF($A115="","",$A115)</f>
        <v>ヴェルディ調布</v>
      </c>
      <c r="F114" s="442"/>
      <c r="G114" s="443"/>
      <c r="H114" s="441" t="str">
        <f>IF($A117="","",$A117)</f>
        <v>ＨＩＢＡＲＩ</v>
      </c>
      <c r="I114" s="442"/>
      <c r="J114" s="443"/>
      <c r="K114" s="441" t="str">
        <f>IF($A119="","",$A119)</f>
        <v>ＧＬＯＲＩＡ</v>
      </c>
      <c r="L114" s="442"/>
      <c r="M114" s="443"/>
      <c r="N114" s="441" t="str">
        <f>IF($A121="","",$A121)</f>
        <v>ＶＩＧＯＲＥ</v>
      </c>
      <c r="O114" s="442"/>
      <c r="P114" s="443"/>
      <c r="Q114" s="441" t="str">
        <f>IF($A123="","",$A123)</f>
        <v>すみだ</v>
      </c>
      <c r="R114" s="442"/>
      <c r="S114" s="458"/>
      <c r="T114" s="459" t="s">
        <v>43</v>
      </c>
      <c r="U114" s="460"/>
      <c r="V114" s="459" t="s">
        <v>44</v>
      </c>
      <c r="W114" s="460"/>
      <c r="X114" s="459" t="s">
        <v>45</v>
      </c>
      <c r="Y114" s="460"/>
      <c r="Z114" s="459" t="s">
        <v>46</v>
      </c>
      <c r="AA114" s="460"/>
      <c r="AB114" s="459" t="s">
        <v>47</v>
      </c>
      <c r="AC114" s="460"/>
      <c r="AD114" s="459" t="s">
        <v>48</v>
      </c>
      <c r="AE114" s="460"/>
      <c r="AF114" s="457" t="s">
        <v>49</v>
      </c>
      <c r="AG114" s="458"/>
      <c r="AH114" s="459" t="s">
        <v>50</v>
      </c>
      <c r="AI114" s="496"/>
      <c r="AJ114" s="47"/>
    </row>
    <row r="115" spans="1:36" ht="13.5">
      <c r="A115" s="452" t="s">
        <v>183</v>
      </c>
      <c r="B115" s="453"/>
      <c r="C115" s="453"/>
      <c r="D115" s="454"/>
      <c r="E115" s="434"/>
      <c r="F115" s="411"/>
      <c r="G115" s="435"/>
      <c r="H115" s="429" t="str">
        <f>IF(E117="○","●",IF(E117="●","○",IF(E117="","","△")))</f>
        <v>○</v>
      </c>
      <c r="I115" s="420"/>
      <c r="J115" s="421"/>
      <c r="K115" s="419" t="str">
        <f>IF(E119="○","●",IF(E119="●","○",IF(E119="","","△")))</f>
        <v>○</v>
      </c>
      <c r="L115" s="420"/>
      <c r="M115" s="428"/>
      <c r="N115" s="429" t="str">
        <f>IF(E121="○","●",IF(E121="●","○",IF(E121="","","△")))</f>
        <v>○</v>
      </c>
      <c r="O115" s="420"/>
      <c r="P115" s="421"/>
      <c r="Q115" s="419" t="str">
        <f>IF(E123="○","●",IF(E123="●","○",IF(E123="","","△")))</f>
        <v>○</v>
      </c>
      <c r="R115" s="420"/>
      <c r="S115" s="421"/>
      <c r="T115" s="461">
        <f>IF(COUNTIF(E115:S115,"")=14,"",COUNTIF(E115:S115,"○"))</f>
        <v>4</v>
      </c>
      <c r="U115" s="462"/>
      <c r="V115" s="461">
        <f>IF(COUNTIF(E115:S115,"")=14,"",COUNTIF(E115:S115,"●"))</f>
        <v>0</v>
      </c>
      <c r="W115" s="462"/>
      <c r="X115" s="461">
        <f>IF(COUNTIF(E115:S115,"")=14,"",COUNTIF(E115:S115,"△"))</f>
        <v>0</v>
      </c>
      <c r="Y115" s="462"/>
      <c r="Z115" s="461">
        <f>IF(COUNTIF(E115:S115,"")=14,"",IF(E116="",0,E116)+IF(H116="",0,H116)+IF(K116="",0,K116)+IF(N116="",0,N116)+IF(Q116="",0,Q116))</f>
        <v>17</v>
      </c>
      <c r="AA115" s="462"/>
      <c r="AB115" s="461">
        <f>IF(COUNTIF(E115:S115,"")=14,"",IF(G116="",0,G116)+IF(J116="",0,J116)+IF(M116="",0,M116)+IF(P116="",0,P116)+IF(S116="",0,S116))</f>
        <v>0</v>
      </c>
      <c r="AC115" s="462"/>
      <c r="AD115" s="461">
        <f>IF(COUNTIF(E115:S115,"")=14,"",T115*3+X115)</f>
        <v>12</v>
      </c>
      <c r="AE115" s="462"/>
      <c r="AF115" s="461">
        <f>IF(COUNTIF(E115:S115,"")=14,"",Z115-AB115)</f>
        <v>17</v>
      </c>
      <c r="AG115" s="462"/>
      <c r="AH115" s="467">
        <f>IF(COUNTIF(E115:S115,"")=14,"",RANK(AJ115,$AJ$115:$AJ$124,0))</f>
        <v>1</v>
      </c>
      <c r="AI115" s="468"/>
      <c r="AJ115" s="471">
        <f>IF(COUNTIF(E115:S115,"")=14,"",IF(AF115="",0,AF115*10000)+AF115*500+AD115*10)</f>
        <v>178620</v>
      </c>
    </row>
    <row r="116" spans="1:36" ht="13.5">
      <c r="A116" s="455"/>
      <c r="B116" s="370"/>
      <c r="C116" s="370"/>
      <c r="D116" s="456"/>
      <c r="E116" s="436"/>
      <c r="F116" s="423"/>
      <c r="G116" s="437"/>
      <c r="H116" s="72">
        <f>IF(G118="","",G118)</f>
        <v>4</v>
      </c>
      <c r="I116" s="73" t="s">
        <v>51</v>
      </c>
      <c r="J116" s="72">
        <f>IF(E118="","",E118)</f>
        <v>0</v>
      </c>
      <c r="K116" s="74">
        <f>IF(G120="","",G120)</f>
        <v>1</v>
      </c>
      <c r="L116" s="73" t="s">
        <v>51</v>
      </c>
      <c r="M116" s="75">
        <f>IF(E120="","",E120)</f>
        <v>0</v>
      </c>
      <c r="N116" s="72">
        <f>IF(G122="","",G122)</f>
        <v>5</v>
      </c>
      <c r="O116" s="73" t="s">
        <v>51</v>
      </c>
      <c r="P116" s="75">
        <f>IF(E122="","",E122)</f>
        <v>0</v>
      </c>
      <c r="Q116" s="72">
        <f>IF(G124="","",G124)</f>
        <v>7</v>
      </c>
      <c r="R116" s="73" t="s">
        <v>51</v>
      </c>
      <c r="S116" s="75">
        <f>IF(E124="","",E124)</f>
        <v>0</v>
      </c>
      <c r="T116" s="463"/>
      <c r="U116" s="464"/>
      <c r="V116" s="463"/>
      <c r="W116" s="464"/>
      <c r="X116" s="463"/>
      <c r="Y116" s="464"/>
      <c r="Z116" s="463"/>
      <c r="AA116" s="464"/>
      <c r="AB116" s="463"/>
      <c r="AC116" s="464"/>
      <c r="AD116" s="463"/>
      <c r="AE116" s="464"/>
      <c r="AF116" s="463"/>
      <c r="AG116" s="464"/>
      <c r="AH116" s="477"/>
      <c r="AI116" s="478"/>
      <c r="AJ116" s="471"/>
    </row>
    <row r="117" spans="1:36" ht="13.5">
      <c r="A117" s="452" t="s">
        <v>225</v>
      </c>
      <c r="B117" s="453"/>
      <c r="C117" s="453"/>
      <c r="D117" s="454"/>
      <c r="E117" s="419" t="str">
        <f>IF(E118&gt;G118,"○",IF(E118&lt;G118,"●",IF(E118="","","△")))</f>
        <v>●</v>
      </c>
      <c r="F117" s="420"/>
      <c r="G117" s="421"/>
      <c r="H117" s="434"/>
      <c r="I117" s="411"/>
      <c r="J117" s="422"/>
      <c r="K117" s="419" t="str">
        <f>IF(H119="○","●",IF(H119="●","○",IF(H119="","","△")))</f>
        <v>○</v>
      </c>
      <c r="L117" s="420"/>
      <c r="M117" s="428"/>
      <c r="N117" s="429" t="str">
        <f>IF(H121="○","●",IF(H121="●","○",IF(H121="","","△")))</f>
        <v>●</v>
      </c>
      <c r="O117" s="420"/>
      <c r="P117" s="421"/>
      <c r="Q117" s="419" t="str">
        <f>IF(H123="○","●",IF(H123="●","○",IF(H123="","","△")))</f>
        <v>○</v>
      </c>
      <c r="R117" s="420"/>
      <c r="S117" s="421"/>
      <c r="T117" s="461">
        <f>IF(COUNTIF(E117:S117,"")=14,"",COUNTIF(E117:S117,"○"))</f>
        <v>2</v>
      </c>
      <c r="U117" s="462"/>
      <c r="V117" s="461">
        <f>IF(COUNTIF(E117:S117,"")=14,"",COUNTIF(E117:S117,"●"))</f>
        <v>2</v>
      </c>
      <c r="W117" s="462"/>
      <c r="X117" s="461">
        <f>IF(COUNTIF(E117:S117,"")=14,"",COUNTIF(E117:S117,"△"))</f>
        <v>0</v>
      </c>
      <c r="Y117" s="462"/>
      <c r="Z117" s="461">
        <f>IF(COUNTIF(E117:S117,"")=14,"",IF(E118="",0,E118)+IF(H118="",0,H118)+IF(K118="",0,K118)+IF(N118="",0,N118)+IF(Q118="",0,Q118))</f>
        <v>7</v>
      </c>
      <c r="AA117" s="462"/>
      <c r="AB117" s="461">
        <f>IF(COUNTIF(E117:S117,"")=14,"",IF(G118="",0,G118)+IF(J118="",0,J118)+IF(M118="",0,M118)+IF(P118="",0,P118)+IF(S118="",0,S118))</f>
        <v>11</v>
      </c>
      <c r="AC117" s="462"/>
      <c r="AD117" s="461">
        <f>IF(COUNTIF(E117:S117,"")=14,"",T117*3+X117)</f>
        <v>6</v>
      </c>
      <c r="AE117" s="462"/>
      <c r="AF117" s="461">
        <f>IF(COUNTIF(E117:S117,"")=14,"",Z117-AB117)</f>
        <v>-4</v>
      </c>
      <c r="AG117" s="462"/>
      <c r="AH117" s="467">
        <v>2</v>
      </c>
      <c r="AI117" s="468"/>
      <c r="AJ117" s="471">
        <f>IF(COUNTIF(E117:S117,"")=14,"",IF(AF117="",0,AF117*10000)+AF117*500+AD117*10)</f>
        <v>-41940</v>
      </c>
    </row>
    <row r="118" spans="1:36" ht="13.5">
      <c r="A118" s="455"/>
      <c r="B118" s="370"/>
      <c r="C118" s="370"/>
      <c r="D118" s="456"/>
      <c r="E118" s="72">
        <v>0</v>
      </c>
      <c r="F118" s="73" t="s">
        <v>51</v>
      </c>
      <c r="G118" s="75">
        <v>4</v>
      </c>
      <c r="H118" s="436"/>
      <c r="I118" s="423"/>
      <c r="J118" s="424"/>
      <c r="K118" s="74">
        <f>IF(J120="","",J120)</f>
        <v>4</v>
      </c>
      <c r="L118" s="73" t="s">
        <v>51</v>
      </c>
      <c r="M118" s="75">
        <f>IF(H120="","",H120)</f>
        <v>2</v>
      </c>
      <c r="N118" s="72">
        <f>IF(J122="","",J122)</f>
        <v>0</v>
      </c>
      <c r="O118" s="73" t="s">
        <v>51</v>
      </c>
      <c r="P118" s="75">
        <f>IF(H122="","",H122)</f>
        <v>3</v>
      </c>
      <c r="Q118" s="72">
        <f>IF(J124="","",J124)</f>
        <v>3</v>
      </c>
      <c r="R118" s="73" t="s">
        <v>51</v>
      </c>
      <c r="S118" s="75">
        <f>IF(H124="","",H124)</f>
        <v>2</v>
      </c>
      <c r="T118" s="463"/>
      <c r="U118" s="464"/>
      <c r="V118" s="463"/>
      <c r="W118" s="464"/>
      <c r="X118" s="463"/>
      <c r="Y118" s="464"/>
      <c r="Z118" s="463"/>
      <c r="AA118" s="464"/>
      <c r="AB118" s="463"/>
      <c r="AC118" s="464"/>
      <c r="AD118" s="463"/>
      <c r="AE118" s="464"/>
      <c r="AF118" s="463"/>
      <c r="AG118" s="464"/>
      <c r="AH118" s="477"/>
      <c r="AI118" s="478"/>
      <c r="AJ118" s="471"/>
    </row>
    <row r="119" spans="1:36" ht="13.5">
      <c r="A119" s="452" t="s">
        <v>226</v>
      </c>
      <c r="B119" s="453"/>
      <c r="C119" s="453"/>
      <c r="D119" s="454"/>
      <c r="E119" s="419" t="str">
        <f>IF(E120&gt;G120,"○",IF(E120&lt;G120,"●",IF(E120="","","△")))</f>
        <v>●</v>
      </c>
      <c r="F119" s="420"/>
      <c r="G119" s="428"/>
      <c r="H119" s="429" t="str">
        <f>IF(H120&gt;J120,"○",IF(H120&lt;J120,"●",IF(H120="","","△")))</f>
        <v>●</v>
      </c>
      <c r="I119" s="420"/>
      <c r="J119" s="421"/>
      <c r="K119" s="434"/>
      <c r="L119" s="411"/>
      <c r="M119" s="435"/>
      <c r="N119" s="429" t="str">
        <f>IF(K121="○","●",IF(K121="●","○",IF(K121="","","△")))</f>
        <v>○</v>
      </c>
      <c r="O119" s="420"/>
      <c r="P119" s="421"/>
      <c r="Q119" s="419" t="str">
        <f>IF(K123="○","●",IF(K123="●","○",IF(K123="","","△")))</f>
        <v>●</v>
      </c>
      <c r="R119" s="420"/>
      <c r="S119" s="421"/>
      <c r="T119" s="461">
        <f>IF(COUNTIF(E119:S119,"")=14,"",COUNTIF(E119:S119,"○"))</f>
        <v>1</v>
      </c>
      <c r="U119" s="462"/>
      <c r="V119" s="461">
        <f>IF(COUNTIF(E119:S119,"")=14,"",COUNTIF(E119:S119,"●"))</f>
        <v>3</v>
      </c>
      <c r="W119" s="462"/>
      <c r="X119" s="461">
        <f>IF(COUNTIF(E119:S119,"")=14,"",COUNTIF(E119:S119,"△"))</f>
        <v>0</v>
      </c>
      <c r="Y119" s="462"/>
      <c r="Z119" s="461">
        <f>IF(COUNTIF(E119:S119,"")=14,"",IF(E120="",0,E120)+IF(H120="",0,H120)+IF(K120="",0,K120)+IF(N120="",0,N120)+IF(Q120="",0,Q120))</f>
        <v>7</v>
      </c>
      <c r="AA119" s="462"/>
      <c r="AB119" s="461">
        <f>IF(COUNTIF(E119:S119,"")=14,"",IF(G120="",0,G120)+IF(J120="",0,J120)+IF(M120="",0,M120)+IF(P120="",0,P120)+IF(S120="",0,S120))</f>
        <v>9</v>
      </c>
      <c r="AC119" s="462"/>
      <c r="AD119" s="461">
        <f>IF(COUNTIF(E119:S119,"")=14,"",T119*3+X119)</f>
        <v>3</v>
      </c>
      <c r="AE119" s="462"/>
      <c r="AF119" s="461">
        <f>IF(COUNTIF(E119:S119,"")=14,"",Z119-AB119)</f>
        <v>-2</v>
      </c>
      <c r="AG119" s="462"/>
      <c r="AH119" s="467">
        <v>5</v>
      </c>
      <c r="AI119" s="468"/>
      <c r="AJ119" s="471">
        <f>IF(COUNTIF(E119:S119,"")=14,"",IF(AF119="",0,AF119*10000)+AF119*500+AD119*10)</f>
        <v>-20970</v>
      </c>
    </row>
    <row r="120" spans="1:36" ht="13.5">
      <c r="A120" s="455"/>
      <c r="B120" s="370"/>
      <c r="C120" s="370"/>
      <c r="D120" s="456"/>
      <c r="E120" s="72">
        <v>0</v>
      </c>
      <c r="F120" s="73" t="s">
        <v>51</v>
      </c>
      <c r="G120" s="75">
        <v>1</v>
      </c>
      <c r="H120" s="72">
        <v>2</v>
      </c>
      <c r="I120" s="73" t="s">
        <v>51</v>
      </c>
      <c r="J120" s="72">
        <v>4</v>
      </c>
      <c r="K120" s="436"/>
      <c r="L120" s="423"/>
      <c r="M120" s="437"/>
      <c r="N120" s="72">
        <f>IF(M122="","",M122)</f>
        <v>4</v>
      </c>
      <c r="O120" s="73" t="s">
        <v>51</v>
      </c>
      <c r="P120" s="75">
        <f>IF(K122="","",K122)</f>
        <v>1</v>
      </c>
      <c r="Q120" s="72">
        <f>IF(M124="","",M124)</f>
        <v>1</v>
      </c>
      <c r="R120" s="73" t="s">
        <v>51</v>
      </c>
      <c r="S120" s="75">
        <f>IF(K124="","",K124)</f>
        <v>3</v>
      </c>
      <c r="T120" s="463"/>
      <c r="U120" s="464"/>
      <c r="V120" s="463"/>
      <c r="W120" s="464"/>
      <c r="X120" s="463"/>
      <c r="Y120" s="464"/>
      <c r="Z120" s="463"/>
      <c r="AA120" s="464"/>
      <c r="AB120" s="463"/>
      <c r="AC120" s="464"/>
      <c r="AD120" s="463"/>
      <c r="AE120" s="464"/>
      <c r="AF120" s="463"/>
      <c r="AG120" s="464"/>
      <c r="AH120" s="477"/>
      <c r="AI120" s="478"/>
      <c r="AJ120" s="471"/>
    </row>
    <row r="121" spans="1:36" ht="13.5">
      <c r="A121" s="452" t="s">
        <v>227</v>
      </c>
      <c r="B121" s="453"/>
      <c r="C121" s="453"/>
      <c r="D121" s="454"/>
      <c r="E121" s="419" t="str">
        <f>IF(E122&gt;G122,"○",IF(E122&lt;G122,"●",IF(E122="","","△")))</f>
        <v>●</v>
      </c>
      <c r="F121" s="420"/>
      <c r="G121" s="428"/>
      <c r="H121" s="429" t="str">
        <f>IF(H122&gt;J122,"○",IF(H122&lt;J122,"●",IF(H122="","","△")))</f>
        <v>○</v>
      </c>
      <c r="I121" s="420"/>
      <c r="J121" s="421"/>
      <c r="K121" s="419" t="str">
        <f>IF(K122&gt;M122,"○",IF(K122&lt;M122,"●",IF(K122="","","△")))</f>
        <v>●</v>
      </c>
      <c r="L121" s="420"/>
      <c r="M121" s="421"/>
      <c r="N121" s="434"/>
      <c r="O121" s="411"/>
      <c r="P121" s="422"/>
      <c r="Q121" s="419" t="str">
        <f>IF(N123="○","●",IF(N123="●","○",IF(N123="","","△")))</f>
        <v>△</v>
      </c>
      <c r="R121" s="420"/>
      <c r="S121" s="421"/>
      <c r="T121" s="461">
        <f>IF(COUNTIF(E121:S121,"")=14,"",COUNTIF(E121:S121,"○"))</f>
        <v>1</v>
      </c>
      <c r="U121" s="462"/>
      <c r="V121" s="461">
        <f>IF(COUNTIF(E121:S121,"")=14,"",COUNTIF(E121:S121,"●"))</f>
        <v>2</v>
      </c>
      <c r="W121" s="462"/>
      <c r="X121" s="461">
        <f>IF(COUNTIF(E121:S121,"")=14,"",COUNTIF(E121:S121,"△"))</f>
        <v>1</v>
      </c>
      <c r="Y121" s="462"/>
      <c r="Z121" s="461">
        <f>IF(COUNTIF(E121:S121,"")=14,"",IF(E122="",0,E122)+IF(H122="",0,H122)+IF(K122="",0,K122)+IF(N122="",0,N122)+IF(Q122="",0,Q122))</f>
        <v>5</v>
      </c>
      <c r="AA121" s="462"/>
      <c r="AB121" s="461">
        <f>IF(COUNTIF(E121:S121,"")=14,"",IF(G122="",0,G122)+IF(J122="",0,J122)+IF(M122="",0,M122)+IF(P122="",0,P122)+IF(S122="",0,S122))</f>
        <v>10</v>
      </c>
      <c r="AC121" s="462"/>
      <c r="AD121" s="461">
        <f>IF(COUNTIF(E121:S121,"")=14,"",T121*3+X121)</f>
        <v>4</v>
      </c>
      <c r="AE121" s="462"/>
      <c r="AF121" s="461">
        <f>IF(COUNTIF(E121:S121,"")=14,"",Z121-AB121)</f>
        <v>-5</v>
      </c>
      <c r="AG121" s="462"/>
      <c r="AH121" s="467">
        <v>3</v>
      </c>
      <c r="AI121" s="468"/>
      <c r="AJ121" s="471">
        <f>IF(COUNTIF(E121:S121,"")=14,"",IF(AF121="",0,AF121*10000)+AF121*500+AD121*10)</f>
        <v>-52460</v>
      </c>
    </row>
    <row r="122" spans="1:36" ht="13.5">
      <c r="A122" s="455"/>
      <c r="B122" s="370"/>
      <c r="C122" s="370"/>
      <c r="D122" s="456"/>
      <c r="E122" s="72">
        <v>0</v>
      </c>
      <c r="F122" s="73" t="s">
        <v>51</v>
      </c>
      <c r="G122" s="75">
        <v>5</v>
      </c>
      <c r="H122" s="72">
        <v>3</v>
      </c>
      <c r="I122" s="73" t="s">
        <v>51</v>
      </c>
      <c r="J122" s="72">
        <v>0</v>
      </c>
      <c r="K122" s="74">
        <v>1</v>
      </c>
      <c r="L122" s="73" t="s">
        <v>51</v>
      </c>
      <c r="M122" s="75">
        <v>4</v>
      </c>
      <c r="N122" s="436"/>
      <c r="O122" s="423"/>
      <c r="P122" s="424"/>
      <c r="Q122" s="72">
        <f>IF(P124="","",P124)</f>
        <v>1</v>
      </c>
      <c r="R122" s="73" t="s">
        <v>51</v>
      </c>
      <c r="S122" s="72">
        <f>IF(N124="","",N124)</f>
        <v>1</v>
      </c>
      <c r="T122" s="463"/>
      <c r="U122" s="464"/>
      <c r="V122" s="463"/>
      <c r="W122" s="464"/>
      <c r="X122" s="463"/>
      <c r="Y122" s="464"/>
      <c r="Z122" s="463"/>
      <c r="AA122" s="464"/>
      <c r="AB122" s="463"/>
      <c r="AC122" s="464"/>
      <c r="AD122" s="463"/>
      <c r="AE122" s="464"/>
      <c r="AF122" s="463"/>
      <c r="AG122" s="464"/>
      <c r="AH122" s="477"/>
      <c r="AI122" s="478"/>
      <c r="AJ122" s="471"/>
    </row>
    <row r="123" spans="1:36" ht="13.5">
      <c r="A123" s="452" t="s">
        <v>228</v>
      </c>
      <c r="B123" s="453"/>
      <c r="C123" s="453"/>
      <c r="D123" s="454"/>
      <c r="E123" s="419" t="str">
        <f>IF(E124&gt;G124,"○",IF(E124&lt;G124,"●",IF(E124="","","△")))</f>
        <v>●</v>
      </c>
      <c r="F123" s="420"/>
      <c r="G123" s="428"/>
      <c r="H123" s="429" t="str">
        <f>IF(H124&gt;J124,"○",IF(H124&lt;J124,"●",IF(H124="","","△")))</f>
        <v>●</v>
      </c>
      <c r="I123" s="420"/>
      <c r="J123" s="421"/>
      <c r="K123" s="419" t="str">
        <f>IF(K124&gt;M124,"○",IF(K124&lt;M124,"●",IF(K124="","","△")))</f>
        <v>○</v>
      </c>
      <c r="L123" s="420"/>
      <c r="M123" s="421"/>
      <c r="N123" s="419" t="str">
        <f>IF(N124&gt;P124,"○",IF(N124&lt;P124,"●",IF(N124="","","△")))</f>
        <v>△</v>
      </c>
      <c r="O123" s="420"/>
      <c r="P123" s="421"/>
      <c r="Q123" s="434"/>
      <c r="R123" s="411"/>
      <c r="S123" s="422"/>
      <c r="T123" s="461">
        <f>IF(COUNTIF(E123:S123,"")=14,"",COUNTIF(E123:S123,"○"))</f>
        <v>1</v>
      </c>
      <c r="U123" s="462"/>
      <c r="V123" s="461">
        <f>IF(COUNTIF(E123:S123,"")=14,"",COUNTIF(E123:S123,"●"))</f>
        <v>2</v>
      </c>
      <c r="W123" s="462"/>
      <c r="X123" s="461">
        <f>IF(COUNTIF(E123:S123,"")=14,"",COUNTIF(E123:S123,"△"))</f>
        <v>1</v>
      </c>
      <c r="Y123" s="462"/>
      <c r="Z123" s="461">
        <f>IF(COUNTIF(E123:S123,"")=14,"",IF(E124="",0,E124)+IF(H124="",0,H124)+IF(K124="",0,K124)+IF(N124="",0,N124)+IF(Q124="",0,Q124))</f>
        <v>6</v>
      </c>
      <c r="AA123" s="462"/>
      <c r="AB123" s="461">
        <f>IF(COUNTIF(E123:S123,"")=14,"",IF(G124="",0,G124)+IF(J124="",0,J124)+IF(M124="",0,M124)+IF(P124="",0,P124)+IF(S124="",0,S124))</f>
        <v>12</v>
      </c>
      <c r="AC123" s="462"/>
      <c r="AD123" s="461">
        <f>IF(COUNTIF(E123:S123,"")=14,"",T123*3+X123)</f>
        <v>4</v>
      </c>
      <c r="AE123" s="462"/>
      <c r="AF123" s="461">
        <f>IF(COUNTIF(E123:S123,"")=14,"",Z123-AB123)</f>
        <v>-6</v>
      </c>
      <c r="AG123" s="462"/>
      <c r="AH123" s="467">
        <v>4</v>
      </c>
      <c r="AI123" s="468"/>
      <c r="AJ123" s="471">
        <f>IF(COUNTIF(E123:S123,"")=14,"",IF(AF123="",0,AF123*10000)+AF123*500+AD123*10)</f>
        <v>-62960</v>
      </c>
    </row>
    <row r="124" spans="1:36" ht="14.25" thickBot="1">
      <c r="A124" s="479"/>
      <c r="B124" s="364"/>
      <c r="C124" s="364"/>
      <c r="D124" s="480"/>
      <c r="E124" s="76">
        <v>0</v>
      </c>
      <c r="F124" s="77" t="s">
        <v>51</v>
      </c>
      <c r="G124" s="78">
        <v>7</v>
      </c>
      <c r="H124" s="76">
        <v>2</v>
      </c>
      <c r="I124" s="77" t="s">
        <v>217</v>
      </c>
      <c r="J124" s="76">
        <v>3</v>
      </c>
      <c r="K124" s="79">
        <v>3</v>
      </c>
      <c r="L124" s="77" t="s">
        <v>51</v>
      </c>
      <c r="M124" s="78">
        <v>1</v>
      </c>
      <c r="N124" s="76">
        <v>1</v>
      </c>
      <c r="O124" s="77" t="s">
        <v>51</v>
      </c>
      <c r="P124" s="78">
        <v>1</v>
      </c>
      <c r="Q124" s="475"/>
      <c r="R124" s="412"/>
      <c r="S124" s="476"/>
      <c r="T124" s="465"/>
      <c r="U124" s="466"/>
      <c r="V124" s="465"/>
      <c r="W124" s="466"/>
      <c r="X124" s="465"/>
      <c r="Y124" s="466"/>
      <c r="Z124" s="465"/>
      <c r="AA124" s="466"/>
      <c r="AB124" s="465"/>
      <c r="AC124" s="466"/>
      <c r="AD124" s="465"/>
      <c r="AE124" s="466"/>
      <c r="AF124" s="465"/>
      <c r="AG124" s="466"/>
      <c r="AH124" s="469"/>
      <c r="AI124" s="470"/>
      <c r="AJ124" s="471"/>
    </row>
    <row r="125" ht="14.25" thickBot="1"/>
    <row r="126" spans="1:36" ht="13.5" customHeight="1">
      <c r="A126" s="472" t="s">
        <v>229</v>
      </c>
      <c r="B126" s="473"/>
      <c r="C126" s="473"/>
      <c r="D126" s="474"/>
      <c r="E126" s="457" t="str">
        <f>IF($A127="","",$A127)</f>
        <v>杉並アヤックス</v>
      </c>
      <c r="F126" s="442"/>
      <c r="G126" s="443"/>
      <c r="H126" s="441" t="str">
        <f>IF($A129="","",$A129)</f>
        <v>コンフィアール町田</v>
      </c>
      <c r="I126" s="442"/>
      <c r="J126" s="443"/>
      <c r="K126" s="441" t="str">
        <f>IF($A131="","",$A131)</f>
        <v>スポルディング品川</v>
      </c>
      <c r="L126" s="442"/>
      <c r="M126" s="443"/>
      <c r="N126" s="441" t="str">
        <f>IF($A133="","",$A133)</f>
        <v>世田谷ＦＣ</v>
      </c>
      <c r="O126" s="442"/>
      <c r="P126" s="443"/>
      <c r="Q126" s="504" t="str">
        <f>IF($A135="","",$A135)</f>
        <v>ベイエリア</v>
      </c>
      <c r="R126" s="505"/>
      <c r="S126" s="506"/>
      <c r="T126" s="459" t="s">
        <v>43</v>
      </c>
      <c r="U126" s="460"/>
      <c r="V126" s="459" t="s">
        <v>44</v>
      </c>
      <c r="W126" s="460"/>
      <c r="X126" s="459" t="s">
        <v>45</v>
      </c>
      <c r="Y126" s="460"/>
      <c r="Z126" s="459" t="s">
        <v>46</v>
      </c>
      <c r="AA126" s="460"/>
      <c r="AB126" s="459" t="s">
        <v>47</v>
      </c>
      <c r="AC126" s="460"/>
      <c r="AD126" s="459" t="s">
        <v>48</v>
      </c>
      <c r="AE126" s="460"/>
      <c r="AF126" s="457" t="s">
        <v>49</v>
      </c>
      <c r="AG126" s="458"/>
      <c r="AH126" s="459" t="s">
        <v>50</v>
      </c>
      <c r="AI126" s="496"/>
      <c r="AJ126" s="47"/>
    </row>
    <row r="127" spans="1:36" ht="13.5">
      <c r="A127" s="452" t="s">
        <v>185</v>
      </c>
      <c r="B127" s="453"/>
      <c r="C127" s="453"/>
      <c r="D127" s="454"/>
      <c r="E127" s="434"/>
      <c r="F127" s="411"/>
      <c r="G127" s="435"/>
      <c r="H127" s="429" t="str">
        <f>IF(E129="○","●",IF(E129="●","○",IF(E129="","","△")))</f>
        <v>○</v>
      </c>
      <c r="I127" s="420"/>
      <c r="J127" s="421"/>
      <c r="K127" s="419" t="str">
        <f>IF(E131="○","●",IF(E131="●","○",IF(E131="","","△")))</f>
        <v>●</v>
      </c>
      <c r="L127" s="420"/>
      <c r="M127" s="428"/>
      <c r="N127" s="429" t="str">
        <f>IF(E133="○","●",IF(E133="●","○",IF(E133="","","△")))</f>
        <v>○</v>
      </c>
      <c r="O127" s="420"/>
      <c r="P127" s="421"/>
      <c r="Q127" s="491">
        <f>IF(E135="○","●",IF(E135="●","○",IF(E135="","","△")))</f>
      </c>
      <c r="R127" s="492"/>
      <c r="S127" s="495"/>
      <c r="T127" s="461">
        <f>IF(COUNTIF(E127:S127,"")=14,"",COUNTIF(E127:S127,"○"))</f>
        <v>2</v>
      </c>
      <c r="U127" s="462"/>
      <c r="V127" s="461">
        <f>IF(COUNTIF(E127:S127,"")=14,"",COUNTIF(E127:S127,"●"))</f>
        <v>1</v>
      </c>
      <c r="W127" s="462"/>
      <c r="X127" s="461">
        <f>IF(COUNTIF(E127:S127,"")=14,"",COUNTIF(E127:S127,"△"))</f>
        <v>0</v>
      </c>
      <c r="Y127" s="462"/>
      <c r="Z127" s="461">
        <f>IF(COUNTIF(E127:S127,"")=14,"",IF(E128="",0,E128)+IF(H128="",0,H128)+IF(K128="",0,K128)+IF(N128="",0,N128)+IF(Q128="",0,Q128))</f>
        <v>7</v>
      </c>
      <c r="AA127" s="462"/>
      <c r="AB127" s="461">
        <f>IF(COUNTIF(E127:S127,"")=14,"",IF(G128="",0,G128)+IF(J128="",0,J128)+IF(M128="",0,M128)+IF(P128="",0,P128)+IF(S128="",0,S128))</f>
        <v>4</v>
      </c>
      <c r="AC127" s="462"/>
      <c r="AD127" s="461">
        <f>IF(COUNTIF(E127:S127,"")=14,"",T127*3+X127)</f>
        <v>6</v>
      </c>
      <c r="AE127" s="462"/>
      <c r="AF127" s="461">
        <f>IF(COUNTIF(E127:S127,"")=14,"",Z127-AB127)</f>
        <v>3</v>
      </c>
      <c r="AG127" s="462"/>
      <c r="AH127" s="467">
        <f>IF(COUNTIF(E127:S127,"")=14,"",RANK(AJ127,$AJ$127:$AJ$136,0))</f>
        <v>1</v>
      </c>
      <c r="AI127" s="468"/>
      <c r="AJ127" s="471">
        <f>IF(COUNTIF(E127:S127,"")=14,"",IF(AF127="",0,AF127*10000)+AF127*500+AD127*10)</f>
        <v>31560</v>
      </c>
    </row>
    <row r="128" spans="1:36" ht="13.5">
      <c r="A128" s="455"/>
      <c r="B128" s="370"/>
      <c r="C128" s="370"/>
      <c r="D128" s="456"/>
      <c r="E128" s="436"/>
      <c r="F128" s="423"/>
      <c r="G128" s="437"/>
      <c r="H128" s="72">
        <f>IF(G130="","",G130)</f>
        <v>2</v>
      </c>
      <c r="I128" s="73" t="s">
        <v>51</v>
      </c>
      <c r="J128" s="72">
        <f>IF(E130="","",E130)</f>
        <v>1</v>
      </c>
      <c r="K128" s="74">
        <f>IF(G132="","",G132)</f>
        <v>2</v>
      </c>
      <c r="L128" s="73" t="s">
        <v>51</v>
      </c>
      <c r="M128" s="75">
        <f>IF(E132="","",E132)</f>
        <v>3</v>
      </c>
      <c r="N128" s="72">
        <f>IF(G134="","",G134)</f>
        <v>3</v>
      </c>
      <c r="O128" s="73" t="s">
        <v>51</v>
      </c>
      <c r="P128" s="75">
        <f>IF(E134="","",E134)</f>
        <v>0</v>
      </c>
      <c r="Q128" s="238">
        <f>IF(G136="","",G136)</f>
      </c>
      <c r="R128" s="239" t="s">
        <v>51</v>
      </c>
      <c r="S128" s="240">
        <f>IF(E136="","",E136)</f>
      </c>
      <c r="T128" s="463"/>
      <c r="U128" s="464"/>
      <c r="V128" s="463"/>
      <c r="W128" s="464"/>
      <c r="X128" s="463"/>
      <c r="Y128" s="464"/>
      <c r="Z128" s="463"/>
      <c r="AA128" s="464"/>
      <c r="AB128" s="463"/>
      <c r="AC128" s="464"/>
      <c r="AD128" s="463"/>
      <c r="AE128" s="464"/>
      <c r="AF128" s="463"/>
      <c r="AG128" s="464"/>
      <c r="AH128" s="477"/>
      <c r="AI128" s="478"/>
      <c r="AJ128" s="471"/>
    </row>
    <row r="129" spans="1:36" ht="13.5">
      <c r="A129" s="452" t="s">
        <v>186</v>
      </c>
      <c r="B129" s="453"/>
      <c r="C129" s="453"/>
      <c r="D129" s="454"/>
      <c r="E129" s="419" t="str">
        <f>IF(E130&gt;G130,"○",IF(E130&lt;G130,"●",IF(E130="","","△")))</f>
        <v>●</v>
      </c>
      <c r="F129" s="420"/>
      <c r="G129" s="421"/>
      <c r="H129" s="434"/>
      <c r="I129" s="411"/>
      <c r="J129" s="422"/>
      <c r="K129" s="419" t="str">
        <f>IF(H131="○","●",IF(H131="●","○",IF(H131="","","△")))</f>
        <v>△</v>
      </c>
      <c r="L129" s="420"/>
      <c r="M129" s="428"/>
      <c r="N129" s="429" t="str">
        <f>IF(H133="○","●",IF(H133="●","○",IF(H133="","","△")))</f>
        <v>○</v>
      </c>
      <c r="O129" s="420"/>
      <c r="P129" s="421"/>
      <c r="Q129" s="491">
        <f>IF(H135="○","●",IF(H135="●","○",IF(H135="","","△")))</f>
      </c>
      <c r="R129" s="492"/>
      <c r="S129" s="495"/>
      <c r="T129" s="461">
        <f>IF(COUNTIF(E129:S129,"")=14,"",COUNTIF(E129:S129,"○"))</f>
        <v>1</v>
      </c>
      <c r="U129" s="462"/>
      <c r="V129" s="461">
        <f>IF(COUNTIF(E129:S129,"")=14,"",COUNTIF(E129:S129,"●"))</f>
        <v>1</v>
      </c>
      <c r="W129" s="462"/>
      <c r="X129" s="461">
        <f>IF(COUNTIF(E129:S129,"")=14,"",COUNTIF(E129:S129,"△"))</f>
        <v>1</v>
      </c>
      <c r="Y129" s="462"/>
      <c r="Z129" s="461">
        <f>IF(COUNTIF(E129:S129,"")=14,"",IF(E130="",0,E130)+IF(H130="",0,H130)+IF(K130="",0,K130)+IF(N130="",0,N130)+IF(Q130="",0,Q130))</f>
        <v>8</v>
      </c>
      <c r="AA129" s="462"/>
      <c r="AB129" s="461">
        <f>IF(COUNTIF(E129:S129,"")=14,"",IF(G130="",0,G130)+IF(J130="",0,J130)+IF(M130="",0,M130)+IF(P130="",0,P130)+IF(S130="",0,S130))</f>
        <v>7</v>
      </c>
      <c r="AC129" s="462"/>
      <c r="AD129" s="461">
        <f>IF(COUNTIF(E129:S129,"")=14,"",T129*3+X129)</f>
        <v>4</v>
      </c>
      <c r="AE129" s="462"/>
      <c r="AF129" s="461">
        <f>IF(COUNTIF(E129:S129,"")=14,"",Z129-AB129)</f>
        <v>1</v>
      </c>
      <c r="AG129" s="462"/>
      <c r="AH129" s="467">
        <f>IF(COUNTIF(E129:S129,"")=14,"",RANK(AJ129,$AJ$127:$AJ$136,0))</f>
        <v>2</v>
      </c>
      <c r="AI129" s="468"/>
      <c r="AJ129" s="471">
        <f>IF(COUNTIF(E129:S129,"")=14,"",IF(AF129="",0,AF129*10000)+AF129*500+AD129*10)</f>
        <v>10540</v>
      </c>
    </row>
    <row r="130" spans="1:36" ht="13.5">
      <c r="A130" s="455"/>
      <c r="B130" s="370"/>
      <c r="C130" s="370"/>
      <c r="D130" s="456"/>
      <c r="E130" s="72">
        <v>1</v>
      </c>
      <c r="F130" s="73" t="s">
        <v>51</v>
      </c>
      <c r="G130" s="75">
        <v>2</v>
      </c>
      <c r="H130" s="436"/>
      <c r="I130" s="423"/>
      <c r="J130" s="424"/>
      <c r="K130" s="74">
        <f>IF(J132="","",J132)</f>
        <v>4</v>
      </c>
      <c r="L130" s="73" t="s">
        <v>51</v>
      </c>
      <c r="M130" s="75">
        <f>IF(H132="","",H132)</f>
        <v>4</v>
      </c>
      <c r="N130" s="72">
        <f>IF(J134="","",J134)</f>
        <v>3</v>
      </c>
      <c r="O130" s="73" t="s">
        <v>51</v>
      </c>
      <c r="P130" s="75">
        <f>IF(H134="","",H134)</f>
        <v>1</v>
      </c>
      <c r="Q130" s="238">
        <f>IF(J136="","",J136)</f>
      </c>
      <c r="R130" s="239" t="s">
        <v>51</v>
      </c>
      <c r="S130" s="240">
        <f>IF(H136="","",H136)</f>
      </c>
      <c r="T130" s="463"/>
      <c r="U130" s="464"/>
      <c r="V130" s="463"/>
      <c r="W130" s="464"/>
      <c r="X130" s="463"/>
      <c r="Y130" s="464"/>
      <c r="Z130" s="463"/>
      <c r="AA130" s="464"/>
      <c r="AB130" s="463"/>
      <c r="AC130" s="464"/>
      <c r="AD130" s="463"/>
      <c r="AE130" s="464"/>
      <c r="AF130" s="463"/>
      <c r="AG130" s="464"/>
      <c r="AH130" s="477"/>
      <c r="AI130" s="478"/>
      <c r="AJ130" s="471"/>
    </row>
    <row r="131" spans="1:36" ht="13.5">
      <c r="A131" s="452" t="s">
        <v>243</v>
      </c>
      <c r="B131" s="453"/>
      <c r="C131" s="453"/>
      <c r="D131" s="454"/>
      <c r="E131" s="419" t="str">
        <f>IF(E132&gt;G132,"○",IF(E132&lt;G132,"●",IF(E132="","","△")))</f>
        <v>○</v>
      </c>
      <c r="F131" s="420"/>
      <c r="G131" s="428"/>
      <c r="H131" s="429" t="str">
        <f>IF(H132&gt;J132,"○",IF(H132&lt;J132,"●",IF(H132="","","△")))</f>
        <v>△</v>
      </c>
      <c r="I131" s="420"/>
      <c r="J131" s="421"/>
      <c r="K131" s="434"/>
      <c r="L131" s="411"/>
      <c r="M131" s="435"/>
      <c r="N131" s="429" t="str">
        <f>IF(K133="○","●",IF(K133="●","○",IF(K133="","","△")))</f>
        <v>●</v>
      </c>
      <c r="O131" s="420"/>
      <c r="P131" s="421"/>
      <c r="Q131" s="491">
        <f>IF(K135="○","●",IF(K135="●","○",IF(K135="","","△")))</f>
      </c>
      <c r="R131" s="492"/>
      <c r="S131" s="495"/>
      <c r="T131" s="461">
        <f>IF(COUNTIF(E131:S131,"")=14,"",COUNTIF(E131:S131,"○"))</f>
        <v>1</v>
      </c>
      <c r="U131" s="462"/>
      <c r="V131" s="461">
        <f>IF(COUNTIF(E131:S131,"")=14,"",COUNTIF(E131:S131,"●"))</f>
        <v>1</v>
      </c>
      <c r="W131" s="462"/>
      <c r="X131" s="461">
        <f>IF(COUNTIF(E131:S131,"")=14,"",COUNTIF(E131:S131,"△"))</f>
        <v>1</v>
      </c>
      <c r="Y131" s="462"/>
      <c r="Z131" s="461">
        <f>IF(COUNTIF(E131:S131,"")=14,"",IF(E132="",0,E132)+IF(H132="",0,H132)+IF(K132="",0,K132)+IF(N132="",0,N132)+IF(Q132="",0,Q132))</f>
        <v>8</v>
      </c>
      <c r="AA131" s="462"/>
      <c r="AB131" s="461">
        <f>IF(COUNTIF(E131:S131,"")=14,"",IF(G132="",0,G132)+IF(J132="",0,J132)+IF(M132="",0,M132)+IF(P132="",0,P132)+IF(S132="",0,S132))</f>
        <v>9</v>
      </c>
      <c r="AC131" s="462"/>
      <c r="AD131" s="461">
        <f>IF(COUNTIF(E131:S131,"")=14,"",T131*3+X131)</f>
        <v>4</v>
      </c>
      <c r="AE131" s="462"/>
      <c r="AF131" s="461">
        <f>IF(COUNTIF(E131:S131,"")=14,"",Z131-AB131)</f>
        <v>-1</v>
      </c>
      <c r="AG131" s="462"/>
      <c r="AH131" s="467">
        <v>3</v>
      </c>
      <c r="AI131" s="468"/>
      <c r="AJ131" s="471">
        <f>IF(COUNTIF(E131:S131,"")=14,"",IF(AF131="",0,AF131*10000)+AF131*500+AD131*10)</f>
        <v>-10460</v>
      </c>
    </row>
    <row r="132" spans="1:36" ht="13.5">
      <c r="A132" s="455"/>
      <c r="B132" s="370"/>
      <c r="C132" s="370"/>
      <c r="D132" s="456"/>
      <c r="E132" s="72">
        <v>3</v>
      </c>
      <c r="F132" s="73" t="s">
        <v>51</v>
      </c>
      <c r="G132" s="75">
        <v>2</v>
      </c>
      <c r="H132" s="72">
        <v>4</v>
      </c>
      <c r="I132" s="73" t="s">
        <v>51</v>
      </c>
      <c r="J132" s="72">
        <v>4</v>
      </c>
      <c r="K132" s="436"/>
      <c r="L132" s="423"/>
      <c r="M132" s="437"/>
      <c r="N132" s="72">
        <f>IF(M134="","",M134)</f>
        <v>1</v>
      </c>
      <c r="O132" s="73" t="s">
        <v>51</v>
      </c>
      <c r="P132" s="75">
        <f>IF(K134="","",K134)</f>
        <v>3</v>
      </c>
      <c r="Q132" s="238">
        <f>IF(M136="","",M136)</f>
      </c>
      <c r="R132" s="239" t="s">
        <v>51</v>
      </c>
      <c r="S132" s="240">
        <f>IF(K136="","",K136)</f>
      </c>
      <c r="T132" s="463"/>
      <c r="U132" s="464"/>
      <c r="V132" s="463"/>
      <c r="W132" s="464"/>
      <c r="X132" s="463"/>
      <c r="Y132" s="464"/>
      <c r="Z132" s="463"/>
      <c r="AA132" s="464"/>
      <c r="AB132" s="463"/>
      <c r="AC132" s="464"/>
      <c r="AD132" s="463"/>
      <c r="AE132" s="464"/>
      <c r="AF132" s="463"/>
      <c r="AG132" s="464"/>
      <c r="AH132" s="477"/>
      <c r="AI132" s="478"/>
      <c r="AJ132" s="471"/>
    </row>
    <row r="133" spans="1:36" ht="13.5">
      <c r="A133" s="452" t="s">
        <v>187</v>
      </c>
      <c r="B133" s="453"/>
      <c r="C133" s="453"/>
      <c r="D133" s="454"/>
      <c r="E133" s="419" t="str">
        <f>IF(E134&gt;G134,"○",IF(E134&lt;G134,"●",IF(E134="","","△")))</f>
        <v>●</v>
      </c>
      <c r="F133" s="420"/>
      <c r="G133" s="428"/>
      <c r="H133" s="429" t="str">
        <f>IF(H134&gt;J134,"○",IF(H134&lt;J134,"●",IF(H134="","","△")))</f>
        <v>●</v>
      </c>
      <c r="I133" s="420"/>
      <c r="J133" s="421"/>
      <c r="K133" s="419" t="str">
        <f>IF(K134&gt;M134,"○",IF(K134&lt;M134,"●",IF(K134="","","△")))</f>
        <v>○</v>
      </c>
      <c r="L133" s="420"/>
      <c r="M133" s="421"/>
      <c r="N133" s="434"/>
      <c r="O133" s="411"/>
      <c r="P133" s="422"/>
      <c r="Q133" s="491">
        <f>IF(N135="○","●",IF(N135="●","○",IF(N135="","","△")))</f>
      </c>
      <c r="R133" s="492"/>
      <c r="S133" s="495"/>
      <c r="T133" s="461">
        <f>IF(COUNTIF(E133:S133,"")=14,"",COUNTIF(E133:S133,"○"))</f>
        <v>1</v>
      </c>
      <c r="U133" s="462"/>
      <c r="V133" s="461">
        <f>IF(COUNTIF(E133:S133,"")=14,"",COUNTIF(E133:S133,"●"))</f>
        <v>2</v>
      </c>
      <c r="W133" s="462"/>
      <c r="X133" s="461">
        <f>IF(COUNTIF(E133:S133,"")=14,"",COUNTIF(E133:S133,"△"))</f>
        <v>0</v>
      </c>
      <c r="Y133" s="462"/>
      <c r="Z133" s="461">
        <f>IF(COUNTIF(E133:S133,"")=14,"",IF(E134="",0,E134)+IF(H134="",0,H134)+IF(K134="",0,K134)+IF(N134="",0,N134)+IF(Q134="",0,Q134))</f>
        <v>4</v>
      </c>
      <c r="AA133" s="462"/>
      <c r="AB133" s="461">
        <f>IF(COUNTIF(E133:S133,"")=14,"",IF(G134="",0,G134)+IF(J134="",0,J134)+IF(M134="",0,M134)+IF(P134="",0,P134)+IF(S134="",0,S134))</f>
        <v>7</v>
      </c>
      <c r="AC133" s="462"/>
      <c r="AD133" s="461">
        <f>IF(COUNTIF(E133:S133,"")=14,"",T133*3+X133)</f>
        <v>3</v>
      </c>
      <c r="AE133" s="462"/>
      <c r="AF133" s="461">
        <f>IF(COUNTIF(E133:S133,"")=14,"",Z133-AB133)</f>
        <v>-3</v>
      </c>
      <c r="AG133" s="462"/>
      <c r="AH133" s="467">
        <v>4</v>
      </c>
      <c r="AI133" s="468"/>
      <c r="AJ133" s="471">
        <f>IF(COUNTIF(E133:S133,"")=14,"",IF(AF133="",0,AF133*10000)+AF133*500+AD133*10)</f>
        <v>-31470</v>
      </c>
    </row>
    <row r="134" spans="1:36" ht="13.5">
      <c r="A134" s="455"/>
      <c r="B134" s="370"/>
      <c r="C134" s="370"/>
      <c r="D134" s="456"/>
      <c r="E134" s="72">
        <v>0</v>
      </c>
      <c r="F134" s="73" t="s">
        <v>51</v>
      </c>
      <c r="G134" s="75">
        <v>3</v>
      </c>
      <c r="H134" s="72">
        <v>1</v>
      </c>
      <c r="I134" s="73" t="s">
        <v>51</v>
      </c>
      <c r="J134" s="72">
        <v>3</v>
      </c>
      <c r="K134" s="74">
        <v>3</v>
      </c>
      <c r="L134" s="73" t="s">
        <v>51</v>
      </c>
      <c r="M134" s="75">
        <v>1</v>
      </c>
      <c r="N134" s="436"/>
      <c r="O134" s="423"/>
      <c r="P134" s="424"/>
      <c r="Q134" s="238">
        <f>IF(P136="","",P136)</f>
      </c>
      <c r="R134" s="239" t="s">
        <v>51</v>
      </c>
      <c r="S134" s="238">
        <f>IF(N136="","",N136)</f>
      </c>
      <c r="T134" s="463"/>
      <c r="U134" s="464"/>
      <c r="V134" s="463"/>
      <c r="W134" s="464"/>
      <c r="X134" s="463"/>
      <c r="Y134" s="464"/>
      <c r="Z134" s="463"/>
      <c r="AA134" s="464"/>
      <c r="AB134" s="463"/>
      <c r="AC134" s="464"/>
      <c r="AD134" s="463"/>
      <c r="AE134" s="464"/>
      <c r="AF134" s="463"/>
      <c r="AG134" s="464"/>
      <c r="AH134" s="477"/>
      <c r="AI134" s="478"/>
      <c r="AJ134" s="471"/>
    </row>
    <row r="135" spans="1:36" ht="13.5">
      <c r="A135" s="485" t="s">
        <v>230</v>
      </c>
      <c r="B135" s="486"/>
      <c r="C135" s="486"/>
      <c r="D135" s="487"/>
      <c r="E135" s="491">
        <f>IF(E136&gt;G136,"○",IF(E136&lt;G136,"●",IF(E136="","","△")))</f>
      </c>
      <c r="F135" s="492"/>
      <c r="G135" s="493"/>
      <c r="H135" s="494">
        <f>IF(H136&gt;J136,"○",IF(H136&lt;J136,"●",IF(H136="","","△")))</f>
      </c>
      <c r="I135" s="492"/>
      <c r="J135" s="495"/>
      <c r="K135" s="491">
        <f>IF(K136&gt;M136,"○",IF(K136&lt;M136,"●",IF(K136="","","△")))</f>
      </c>
      <c r="L135" s="492"/>
      <c r="M135" s="495"/>
      <c r="N135" s="491">
        <f>IF(N136&gt;P136,"○",IF(N136&lt;P136,"●",IF(N136="","","△")))</f>
      </c>
      <c r="O135" s="492"/>
      <c r="P135" s="495"/>
      <c r="Q135" s="507"/>
      <c r="R135" s="508"/>
      <c r="S135" s="509"/>
      <c r="T135" s="481">
        <f>IF(COUNTIF(E135:S135,"")=14,"",COUNTIF(E135:S135,"○"))</f>
        <v>0</v>
      </c>
      <c r="U135" s="482"/>
      <c r="V135" s="481">
        <f>IF(COUNTIF(E135:S135,"")=14,"",COUNTIF(E135:S135,"●"))</f>
        <v>0</v>
      </c>
      <c r="W135" s="482"/>
      <c r="X135" s="481">
        <f>IF(COUNTIF(E135:S135,"")=14,"",COUNTIF(E135:S135,"△"))</f>
        <v>0</v>
      </c>
      <c r="Y135" s="482"/>
      <c r="Z135" s="481">
        <f>IF(COUNTIF(E135:S135,"")=14,"",IF(E136="",0,E136)+IF(H136="",0,H136)+IF(K136="",0,K136)+IF(N136="",0,N136)+IF(Q136="",0,Q136))</f>
        <v>0</v>
      </c>
      <c r="AA135" s="482"/>
      <c r="AB135" s="481">
        <f>IF(COUNTIF(E135:S135,"")=14,"",IF(G136="",0,G136)+IF(J136="",0,J136)+IF(M136="",0,M136)+IF(P136="",0,P136)+IF(S136="",0,S136))</f>
        <v>0</v>
      </c>
      <c r="AC135" s="482"/>
      <c r="AD135" s="481">
        <f>IF(COUNTIF(E135:S135,"")=14,"",T135*3+X135)</f>
        <v>0</v>
      </c>
      <c r="AE135" s="482"/>
      <c r="AF135" s="481">
        <f>IF(COUNTIF(E135:S135,"")=14,"",Z135-AB135)</f>
        <v>0</v>
      </c>
      <c r="AG135" s="482"/>
      <c r="AH135" s="513">
        <f>IF(COUNTIF(E135:S135,"")=14,"",RANK(AJ135,$AJ$127:$AJ$136,0))</f>
        <v>3</v>
      </c>
      <c r="AI135" s="514"/>
      <c r="AJ135" s="471">
        <f>IF(COUNTIF(E135:S135,"")=14,"",IF(AF135="",0,AF135*10000)+AF135*500+AD135*10)</f>
        <v>0</v>
      </c>
    </row>
    <row r="136" spans="1:36" ht="14.25" thickBot="1">
      <c r="A136" s="488"/>
      <c r="B136" s="489"/>
      <c r="C136" s="489"/>
      <c r="D136" s="490"/>
      <c r="E136" s="241"/>
      <c r="F136" s="242" t="s">
        <v>51</v>
      </c>
      <c r="G136" s="243"/>
      <c r="H136" s="241"/>
      <c r="I136" s="242" t="s">
        <v>231</v>
      </c>
      <c r="J136" s="241"/>
      <c r="K136" s="244"/>
      <c r="L136" s="242" t="s">
        <v>51</v>
      </c>
      <c r="M136" s="243"/>
      <c r="N136" s="241"/>
      <c r="O136" s="242" t="s">
        <v>51</v>
      </c>
      <c r="P136" s="243"/>
      <c r="Q136" s="510"/>
      <c r="R136" s="511"/>
      <c r="S136" s="512"/>
      <c r="T136" s="483"/>
      <c r="U136" s="484"/>
      <c r="V136" s="483"/>
      <c r="W136" s="484"/>
      <c r="X136" s="483"/>
      <c r="Y136" s="484"/>
      <c r="Z136" s="483"/>
      <c r="AA136" s="484"/>
      <c r="AB136" s="483"/>
      <c r="AC136" s="484"/>
      <c r="AD136" s="483"/>
      <c r="AE136" s="484"/>
      <c r="AF136" s="483"/>
      <c r="AG136" s="484"/>
      <c r="AH136" s="515"/>
      <c r="AI136" s="516"/>
      <c r="AJ136" s="471"/>
    </row>
    <row r="137" ht="14.25" thickBot="1">
      <c r="A137" s="70" t="s">
        <v>369</v>
      </c>
    </row>
    <row r="138" spans="1:36" ht="13.5" customHeight="1">
      <c r="A138" s="472" t="s">
        <v>371</v>
      </c>
      <c r="B138" s="473"/>
      <c r="C138" s="473"/>
      <c r="D138" s="474"/>
      <c r="E138" s="457" t="str">
        <f>IF($A139="","",$A139)</f>
        <v>インテリオール</v>
      </c>
      <c r="F138" s="442"/>
      <c r="G138" s="443"/>
      <c r="H138" s="441" t="str">
        <f>IF($A141="","",$A141)</f>
        <v>ルキノ</v>
      </c>
      <c r="I138" s="442"/>
      <c r="J138" s="443"/>
      <c r="K138" s="441" t="str">
        <f>IF($A143="","",$A143)</f>
        <v>Ｔｏｒｅｒｏｓ</v>
      </c>
      <c r="L138" s="442"/>
      <c r="M138" s="443"/>
      <c r="N138" s="441" t="str">
        <f>IF($A145="","",$A145)</f>
        <v>東京ウエスト</v>
      </c>
      <c r="O138" s="442"/>
      <c r="P138" s="443"/>
      <c r="Q138" s="441" t="str">
        <f>IF($A147="","",$A147)</f>
        <v>レッドスター</v>
      </c>
      <c r="R138" s="442"/>
      <c r="S138" s="458"/>
      <c r="T138" s="459" t="s">
        <v>43</v>
      </c>
      <c r="U138" s="460"/>
      <c r="V138" s="459" t="s">
        <v>44</v>
      </c>
      <c r="W138" s="460"/>
      <c r="X138" s="459" t="s">
        <v>45</v>
      </c>
      <c r="Y138" s="460"/>
      <c r="Z138" s="459" t="s">
        <v>46</v>
      </c>
      <c r="AA138" s="460"/>
      <c r="AB138" s="459" t="s">
        <v>47</v>
      </c>
      <c r="AC138" s="460"/>
      <c r="AD138" s="459" t="s">
        <v>48</v>
      </c>
      <c r="AE138" s="460"/>
      <c r="AF138" s="457" t="s">
        <v>49</v>
      </c>
      <c r="AG138" s="458"/>
      <c r="AH138" s="459" t="s">
        <v>50</v>
      </c>
      <c r="AI138" s="496"/>
      <c r="AJ138" s="47"/>
    </row>
    <row r="139" spans="1:36" ht="13.5">
      <c r="A139" s="452" t="s">
        <v>372</v>
      </c>
      <c r="B139" s="453"/>
      <c r="C139" s="453"/>
      <c r="D139" s="454"/>
      <c r="E139" s="434"/>
      <c r="F139" s="411"/>
      <c r="G139" s="435"/>
      <c r="H139" s="429" t="str">
        <f>IF(E141="○","●",IF(E141="●","○",IF(E141="","","△")))</f>
        <v>○</v>
      </c>
      <c r="I139" s="420"/>
      <c r="J139" s="421"/>
      <c r="K139" s="419" t="str">
        <f>IF(E143="○","●",IF(E143="●","○",IF(E143="","","△")))</f>
        <v>○</v>
      </c>
      <c r="L139" s="420"/>
      <c r="M139" s="428"/>
      <c r="N139" s="429" t="str">
        <f>IF(E145="○","●",IF(E145="●","○",IF(E145="","","△")))</f>
        <v>○</v>
      </c>
      <c r="O139" s="420"/>
      <c r="P139" s="421"/>
      <c r="Q139" s="419" t="str">
        <f>IF(E147="○","●",IF(E147="●","○",IF(E147="","","△")))</f>
        <v>○</v>
      </c>
      <c r="R139" s="420"/>
      <c r="S139" s="421"/>
      <c r="T139" s="461">
        <f>IF(COUNTIF(E139:S139,"")=14,"",COUNTIF(E139:S139,"○"))</f>
        <v>4</v>
      </c>
      <c r="U139" s="462"/>
      <c r="V139" s="461">
        <f>IF(COUNTIF(E139:S139,"")=14,"",COUNTIF(E139:S139,"●"))</f>
        <v>0</v>
      </c>
      <c r="W139" s="462"/>
      <c r="X139" s="461">
        <f>IF(COUNTIF(E139:S139,"")=14,"",COUNTIF(E139:S139,"△"))</f>
        <v>0</v>
      </c>
      <c r="Y139" s="462"/>
      <c r="Z139" s="461">
        <f>IF(COUNTIF(E139:S139,"")=14,"",IF(E140="",0,E140)+IF(H140="",0,H140)+IF(K140="",0,K140)+IF(N140="",0,N140)+IF(Q140="",0,Q140))</f>
        <v>11</v>
      </c>
      <c r="AA139" s="462"/>
      <c r="AB139" s="461">
        <f>IF(COUNTIF(E139:S139,"")=14,"",IF(G140="",0,G140)+IF(J140="",0,J140)+IF(M140="",0,M140)+IF(P140="",0,P140)+IF(S140="",0,S140))</f>
        <v>1</v>
      </c>
      <c r="AC139" s="462"/>
      <c r="AD139" s="461">
        <f>IF(COUNTIF(E139:S139,"")=14,"",T139*3+X139)</f>
        <v>12</v>
      </c>
      <c r="AE139" s="462"/>
      <c r="AF139" s="461">
        <f>IF(COUNTIF(E139:S139,"")=14,"",Z139-AB139)</f>
        <v>10</v>
      </c>
      <c r="AG139" s="462"/>
      <c r="AH139" s="467">
        <f>IF(COUNTIF(E139:S139,"")=14,"",RANK(AJ139,$AJ$139:$AJ$148,0))</f>
        <v>1</v>
      </c>
      <c r="AI139" s="468"/>
      <c r="AJ139" s="471">
        <f>IF(COUNTIF(E139:S139,"")=14,"",IF(AF139="",0,AF139*10000)+AF139*500+AD139*10)</f>
        <v>105120</v>
      </c>
    </row>
    <row r="140" spans="1:36" ht="13.5">
      <c r="A140" s="455"/>
      <c r="B140" s="370"/>
      <c r="C140" s="370"/>
      <c r="D140" s="456"/>
      <c r="E140" s="436"/>
      <c r="F140" s="423"/>
      <c r="G140" s="437"/>
      <c r="H140" s="72">
        <f>IF(G142="","",G142)</f>
        <v>2</v>
      </c>
      <c r="I140" s="73" t="s">
        <v>51</v>
      </c>
      <c r="J140" s="72">
        <f>IF(E142="","",E142)</f>
        <v>1</v>
      </c>
      <c r="K140" s="74">
        <f>IF(G144="","",G144)</f>
        <v>1</v>
      </c>
      <c r="L140" s="73" t="s">
        <v>51</v>
      </c>
      <c r="M140" s="75">
        <f>IF(E144="","",E144)</f>
        <v>0</v>
      </c>
      <c r="N140" s="72">
        <f>IF(G146="","",G146)</f>
        <v>6</v>
      </c>
      <c r="O140" s="73" t="s">
        <v>51</v>
      </c>
      <c r="P140" s="75">
        <f>IF(E146="","",E146)</f>
        <v>0</v>
      </c>
      <c r="Q140" s="72">
        <f>IF(G148="","",G148)</f>
        <v>2</v>
      </c>
      <c r="R140" s="73" t="s">
        <v>51</v>
      </c>
      <c r="S140" s="75">
        <f>IF(E148="","",E148)</f>
        <v>0</v>
      </c>
      <c r="T140" s="463"/>
      <c r="U140" s="464"/>
      <c r="V140" s="463"/>
      <c r="W140" s="464"/>
      <c r="X140" s="463"/>
      <c r="Y140" s="464"/>
      <c r="Z140" s="463"/>
      <c r="AA140" s="464"/>
      <c r="AB140" s="463"/>
      <c r="AC140" s="464"/>
      <c r="AD140" s="463"/>
      <c r="AE140" s="464"/>
      <c r="AF140" s="463"/>
      <c r="AG140" s="464"/>
      <c r="AH140" s="477"/>
      <c r="AI140" s="478"/>
      <c r="AJ140" s="471"/>
    </row>
    <row r="141" spans="1:36" ht="13.5">
      <c r="A141" s="452" t="s">
        <v>373</v>
      </c>
      <c r="B141" s="453"/>
      <c r="C141" s="453"/>
      <c r="D141" s="454"/>
      <c r="E141" s="419" t="str">
        <f>IF(E142&gt;G142,"○",IF(E142&lt;G142,"●",IF(E142="","","△")))</f>
        <v>●</v>
      </c>
      <c r="F141" s="420"/>
      <c r="G141" s="421"/>
      <c r="H141" s="434"/>
      <c r="I141" s="411"/>
      <c r="J141" s="422"/>
      <c r="K141" s="419" t="str">
        <f>IF(H143="○","●",IF(H143="●","○",IF(H143="","","△")))</f>
        <v>●</v>
      </c>
      <c r="L141" s="420"/>
      <c r="M141" s="428"/>
      <c r="N141" s="429" t="str">
        <f>IF(H145="○","●",IF(H145="●","○",IF(H145="","","△")))</f>
        <v>△</v>
      </c>
      <c r="O141" s="420"/>
      <c r="P141" s="421"/>
      <c r="Q141" s="419" t="str">
        <f>IF(H147="○","●",IF(H147="●","○",IF(H147="","","△")))</f>
        <v>●</v>
      </c>
      <c r="R141" s="420"/>
      <c r="S141" s="421"/>
      <c r="T141" s="461">
        <f>IF(COUNTIF(E141:S141,"")=14,"",COUNTIF(E141:S141,"○"))</f>
        <v>0</v>
      </c>
      <c r="U141" s="462"/>
      <c r="V141" s="461">
        <f>IF(COUNTIF(E141:S141,"")=14,"",COUNTIF(E141:S141,"●"))</f>
        <v>3</v>
      </c>
      <c r="W141" s="462"/>
      <c r="X141" s="461">
        <f>IF(COUNTIF(E141:S141,"")=14,"",COUNTIF(E141:S141,"△"))</f>
        <v>1</v>
      </c>
      <c r="Y141" s="462"/>
      <c r="Z141" s="461">
        <f>IF(COUNTIF(E141:S141,"")=14,"",IF(E142="",0,E142)+IF(H142="",0,H142)+IF(K142="",0,K142)+IF(N142="",0,N142)+IF(Q142="",0,Q142))</f>
        <v>3</v>
      </c>
      <c r="AA141" s="462"/>
      <c r="AB141" s="461">
        <f>IF(COUNTIF(E141:S141,"")=14,"",IF(G142="",0,G142)+IF(J142="",0,J142)+IF(M142="",0,M142)+IF(P142="",0,P142)+IF(S142="",0,S142))</f>
        <v>8</v>
      </c>
      <c r="AC141" s="462"/>
      <c r="AD141" s="461">
        <f>IF(COUNTIF(E141:S141,"")=14,"",T141*3+X141)</f>
        <v>1</v>
      </c>
      <c r="AE141" s="462"/>
      <c r="AF141" s="461">
        <f>IF(COUNTIF(E141:S141,"")=14,"",Z141-AB141)</f>
        <v>-5</v>
      </c>
      <c r="AG141" s="462"/>
      <c r="AH141" s="467">
        <f>IF(COUNTIF(E141:S141,"")=14,"",RANK(AJ141,$AJ$139:$AJ$148,0))</f>
        <v>5</v>
      </c>
      <c r="AI141" s="468"/>
      <c r="AJ141" s="471">
        <f>IF(COUNTIF(E141:S141,"")=14,"",IF(AF141="",0,AF141*10000)+AF141*500+AD141*10)</f>
        <v>-52490</v>
      </c>
    </row>
    <row r="142" spans="1:36" ht="13.5">
      <c r="A142" s="455"/>
      <c r="B142" s="370"/>
      <c r="C142" s="370"/>
      <c r="D142" s="456"/>
      <c r="E142" s="72">
        <v>1</v>
      </c>
      <c r="F142" s="73" t="s">
        <v>51</v>
      </c>
      <c r="G142" s="75">
        <v>2</v>
      </c>
      <c r="H142" s="436"/>
      <c r="I142" s="423"/>
      <c r="J142" s="424"/>
      <c r="K142" s="74">
        <f>IF(J144="","",J144)</f>
        <v>0</v>
      </c>
      <c r="L142" s="73" t="s">
        <v>51</v>
      </c>
      <c r="M142" s="75">
        <f>IF(H144="","",H144)</f>
        <v>3</v>
      </c>
      <c r="N142" s="72">
        <f>IF(J146="","",J146)</f>
        <v>2</v>
      </c>
      <c r="O142" s="73" t="s">
        <v>51</v>
      </c>
      <c r="P142" s="75">
        <f>IF(H146="","",H146)</f>
        <v>2</v>
      </c>
      <c r="Q142" s="72">
        <f>IF(J148="","",J148)</f>
        <v>0</v>
      </c>
      <c r="R142" s="73" t="s">
        <v>51</v>
      </c>
      <c r="S142" s="75">
        <f>IF(H148="","",H148)</f>
        <v>1</v>
      </c>
      <c r="T142" s="463"/>
      <c r="U142" s="464"/>
      <c r="V142" s="463"/>
      <c r="W142" s="464"/>
      <c r="X142" s="463"/>
      <c r="Y142" s="464"/>
      <c r="Z142" s="463"/>
      <c r="AA142" s="464"/>
      <c r="AB142" s="463"/>
      <c r="AC142" s="464"/>
      <c r="AD142" s="463"/>
      <c r="AE142" s="464"/>
      <c r="AF142" s="463"/>
      <c r="AG142" s="464"/>
      <c r="AH142" s="477"/>
      <c r="AI142" s="478"/>
      <c r="AJ142" s="471"/>
    </row>
    <row r="143" spans="1:36" ht="13.5">
      <c r="A143" s="452" t="s">
        <v>374</v>
      </c>
      <c r="B143" s="453"/>
      <c r="C143" s="453"/>
      <c r="D143" s="454"/>
      <c r="E143" s="419" t="str">
        <f>IF(E144&gt;G144,"○",IF(E144&lt;G144,"●",IF(E144="","","△")))</f>
        <v>●</v>
      </c>
      <c r="F143" s="420"/>
      <c r="G143" s="428"/>
      <c r="H143" s="429" t="str">
        <f>IF(H144&gt;J144,"○",IF(H144&lt;J144,"●",IF(H144="","","△")))</f>
        <v>○</v>
      </c>
      <c r="I143" s="420"/>
      <c r="J143" s="421"/>
      <c r="K143" s="434"/>
      <c r="L143" s="411"/>
      <c r="M143" s="435"/>
      <c r="N143" s="429" t="str">
        <f>IF(K145="○","●",IF(K145="●","○",IF(K145="","","△")))</f>
        <v>●</v>
      </c>
      <c r="O143" s="420"/>
      <c r="P143" s="421"/>
      <c r="Q143" s="419" t="str">
        <f>IF(K147="○","●",IF(K147="●","○",IF(K147="","","△")))</f>
        <v>●</v>
      </c>
      <c r="R143" s="420"/>
      <c r="S143" s="421"/>
      <c r="T143" s="461">
        <f>IF(COUNTIF(E143:S143,"")=14,"",COUNTIF(E143:S143,"○"))</f>
        <v>1</v>
      </c>
      <c r="U143" s="462"/>
      <c r="V143" s="461">
        <f>IF(COUNTIF(E143:S143,"")=14,"",COUNTIF(E143:S143,"●"))</f>
        <v>3</v>
      </c>
      <c r="W143" s="462"/>
      <c r="X143" s="461">
        <f>IF(COUNTIF(E143:S143,"")=14,"",COUNTIF(E143:S143,"△"))</f>
        <v>0</v>
      </c>
      <c r="Y143" s="462"/>
      <c r="Z143" s="461">
        <f>IF(COUNTIF(E143:S143,"")=14,"",IF(E144="",0,E144)+IF(H144="",0,H144)+IF(K144="",0,K144)+IF(N144="",0,N144)+IF(Q144="",0,Q144))</f>
        <v>5</v>
      </c>
      <c r="AA143" s="462"/>
      <c r="AB143" s="461">
        <f>IF(COUNTIF(E143:S143,"")=14,"",IF(G144="",0,G144)+IF(J144="",0,J144)+IF(M144="",0,M144)+IF(P144="",0,P144)+IF(S144="",0,S144))</f>
        <v>7</v>
      </c>
      <c r="AC143" s="462"/>
      <c r="AD143" s="461">
        <f>IF(COUNTIF(E143:S143,"")=14,"",T143*3+X143)</f>
        <v>3</v>
      </c>
      <c r="AE143" s="462"/>
      <c r="AF143" s="461">
        <f>IF(COUNTIF(E143:S143,"")=14,"",Z143-AB143)</f>
        <v>-2</v>
      </c>
      <c r="AG143" s="462"/>
      <c r="AH143" s="467">
        <v>4</v>
      </c>
      <c r="AI143" s="468"/>
      <c r="AJ143" s="471">
        <f>IF(COUNTIF(E143:S143,"")=14,"",IF(AF143="",0,AF143*10000)+AF143*500+AD143*10)</f>
        <v>-20970</v>
      </c>
    </row>
    <row r="144" spans="1:36" ht="13.5">
      <c r="A144" s="455"/>
      <c r="B144" s="370"/>
      <c r="C144" s="370"/>
      <c r="D144" s="456"/>
      <c r="E144" s="72">
        <v>0</v>
      </c>
      <c r="F144" s="73" t="s">
        <v>51</v>
      </c>
      <c r="G144" s="75">
        <v>1</v>
      </c>
      <c r="H144" s="72">
        <v>3</v>
      </c>
      <c r="I144" s="73" t="s">
        <v>51</v>
      </c>
      <c r="J144" s="72">
        <v>0</v>
      </c>
      <c r="K144" s="436"/>
      <c r="L144" s="423"/>
      <c r="M144" s="437"/>
      <c r="N144" s="72">
        <f>IF(M146="","",M146)</f>
        <v>1</v>
      </c>
      <c r="O144" s="73" t="s">
        <v>51</v>
      </c>
      <c r="P144" s="75">
        <f>IF(K146="","",K146)</f>
        <v>4</v>
      </c>
      <c r="Q144" s="72">
        <f>IF(M148="","",M148)</f>
        <v>1</v>
      </c>
      <c r="R144" s="73" t="s">
        <v>51</v>
      </c>
      <c r="S144" s="75">
        <f>IF(K148="","",K148)</f>
        <v>2</v>
      </c>
      <c r="T144" s="463"/>
      <c r="U144" s="464"/>
      <c r="V144" s="463"/>
      <c r="W144" s="464"/>
      <c r="X144" s="463"/>
      <c r="Y144" s="464"/>
      <c r="Z144" s="463"/>
      <c r="AA144" s="464"/>
      <c r="AB144" s="463"/>
      <c r="AC144" s="464"/>
      <c r="AD144" s="463"/>
      <c r="AE144" s="464"/>
      <c r="AF144" s="463"/>
      <c r="AG144" s="464"/>
      <c r="AH144" s="477"/>
      <c r="AI144" s="478"/>
      <c r="AJ144" s="471"/>
    </row>
    <row r="145" spans="1:36" ht="13.5">
      <c r="A145" s="452" t="s">
        <v>202</v>
      </c>
      <c r="B145" s="453"/>
      <c r="C145" s="453"/>
      <c r="D145" s="454"/>
      <c r="E145" s="419" t="str">
        <f>IF(E146&gt;G146,"○",IF(E146&lt;G146,"●",IF(E146="","","△")))</f>
        <v>●</v>
      </c>
      <c r="F145" s="420"/>
      <c r="G145" s="428"/>
      <c r="H145" s="429" t="str">
        <f>IF(H146&gt;J146,"○",IF(H146&lt;J146,"●",IF(H146="","","△")))</f>
        <v>△</v>
      </c>
      <c r="I145" s="420"/>
      <c r="J145" s="421"/>
      <c r="K145" s="419" t="str">
        <f>IF(K146&gt;M146,"○",IF(K146&lt;M146,"●",IF(K146="","","△")))</f>
        <v>○</v>
      </c>
      <c r="L145" s="420"/>
      <c r="M145" s="421"/>
      <c r="N145" s="434"/>
      <c r="O145" s="411"/>
      <c r="P145" s="422"/>
      <c r="Q145" s="419" t="str">
        <f>IF(N147="○","●",IF(N147="●","○",IF(N147="","","△")))</f>
        <v>●</v>
      </c>
      <c r="R145" s="420"/>
      <c r="S145" s="421"/>
      <c r="T145" s="461">
        <f>IF(COUNTIF(E145:S145,"")=14,"",COUNTIF(E145:S145,"○"))</f>
        <v>1</v>
      </c>
      <c r="U145" s="462"/>
      <c r="V145" s="461">
        <f>IF(COUNTIF(E145:S145,"")=14,"",COUNTIF(E145:S145,"●"))</f>
        <v>2</v>
      </c>
      <c r="W145" s="462"/>
      <c r="X145" s="461">
        <f>IF(COUNTIF(E145:S145,"")=14,"",COUNTIF(E145:S145,"△"))</f>
        <v>1</v>
      </c>
      <c r="Y145" s="462"/>
      <c r="Z145" s="461">
        <f>IF(COUNTIF(E145:S145,"")=14,"",IF(E146="",0,E146)+IF(H146="",0,H146)+IF(K146="",0,K146)+IF(N146="",0,N146)+IF(Q146="",0,Q146))</f>
        <v>6</v>
      </c>
      <c r="AA145" s="462"/>
      <c r="AB145" s="461">
        <f>IF(COUNTIF(E145:S145,"")=14,"",IF(G146="",0,G146)+IF(J146="",0,J146)+IF(M146="",0,M146)+IF(P146="",0,P146)+IF(S146="",0,S146))</f>
        <v>10</v>
      </c>
      <c r="AC145" s="462"/>
      <c r="AD145" s="461">
        <f>IF(COUNTIF(E145:S145,"")=14,"",T145*3+X145)</f>
        <v>4</v>
      </c>
      <c r="AE145" s="462"/>
      <c r="AF145" s="461">
        <f>IF(COUNTIF(E145:S145,"")=14,"",Z145-AB145)</f>
        <v>-4</v>
      </c>
      <c r="AG145" s="462"/>
      <c r="AH145" s="467">
        <v>3</v>
      </c>
      <c r="AI145" s="468"/>
      <c r="AJ145" s="471">
        <f>IF(COUNTIF(E145:S145,"")=14,"",IF(AF145="",0,AF145*10000)+AF145*500+AD145*10)</f>
        <v>-41960</v>
      </c>
    </row>
    <row r="146" spans="1:36" ht="13.5">
      <c r="A146" s="455"/>
      <c r="B146" s="370"/>
      <c r="C146" s="370"/>
      <c r="D146" s="456"/>
      <c r="E146" s="72">
        <v>0</v>
      </c>
      <c r="F146" s="73" t="s">
        <v>51</v>
      </c>
      <c r="G146" s="75">
        <v>6</v>
      </c>
      <c r="H146" s="72">
        <v>2</v>
      </c>
      <c r="I146" s="73" t="s">
        <v>51</v>
      </c>
      <c r="J146" s="72">
        <v>2</v>
      </c>
      <c r="K146" s="74">
        <v>4</v>
      </c>
      <c r="L146" s="73" t="s">
        <v>51</v>
      </c>
      <c r="M146" s="75">
        <v>1</v>
      </c>
      <c r="N146" s="436"/>
      <c r="O146" s="423"/>
      <c r="P146" s="424"/>
      <c r="Q146" s="72">
        <f>IF(P148="","",P148)</f>
        <v>0</v>
      </c>
      <c r="R146" s="73" t="s">
        <v>51</v>
      </c>
      <c r="S146" s="72">
        <f>IF(N148="","",N148)</f>
        <v>1</v>
      </c>
      <c r="T146" s="463"/>
      <c r="U146" s="464"/>
      <c r="V146" s="463"/>
      <c r="W146" s="464"/>
      <c r="X146" s="463"/>
      <c r="Y146" s="464"/>
      <c r="Z146" s="463"/>
      <c r="AA146" s="464"/>
      <c r="AB146" s="463"/>
      <c r="AC146" s="464"/>
      <c r="AD146" s="463"/>
      <c r="AE146" s="464"/>
      <c r="AF146" s="463"/>
      <c r="AG146" s="464"/>
      <c r="AH146" s="477"/>
      <c r="AI146" s="478"/>
      <c r="AJ146" s="471"/>
    </row>
    <row r="147" spans="1:36" ht="13.5">
      <c r="A147" s="452" t="s">
        <v>188</v>
      </c>
      <c r="B147" s="453"/>
      <c r="C147" s="453"/>
      <c r="D147" s="454"/>
      <c r="E147" s="419" t="str">
        <f>IF(E148&gt;G148,"○",IF(E148&lt;G148,"●",IF(E148="","","△")))</f>
        <v>●</v>
      </c>
      <c r="F147" s="420"/>
      <c r="G147" s="428"/>
      <c r="H147" s="429" t="str">
        <f>IF(H148&gt;J148,"○",IF(H148&lt;J148,"●",IF(H148="","","△")))</f>
        <v>○</v>
      </c>
      <c r="I147" s="420"/>
      <c r="J147" s="421"/>
      <c r="K147" s="419" t="str">
        <f>IF(K148&gt;M148,"○",IF(K148&lt;M148,"●",IF(K148="","","△")))</f>
        <v>○</v>
      </c>
      <c r="L147" s="420"/>
      <c r="M147" s="421"/>
      <c r="N147" s="419" t="str">
        <f>IF(N148&gt;P148,"○",IF(N148&lt;P148,"●",IF(N148="","","△")))</f>
        <v>○</v>
      </c>
      <c r="O147" s="420"/>
      <c r="P147" s="421"/>
      <c r="Q147" s="434"/>
      <c r="R147" s="411"/>
      <c r="S147" s="422"/>
      <c r="T147" s="461">
        <f>IF(COUNTIF(E147:S147,"")=14,"",COUNTIF(E147:S147,"○"))</f>
        <v>3</v>
      </c>
      <c r="U147" s="462"/>
      <c r="V147" s="461">
        <f>IF(COUNTIF(E147:S147,"")=14,"",COUNTIF(E147:S147,"●"))</f>
        <v>1</v>
      </c>
      <c r="W147" s="462"/>
      <c r="X147" s="461">
        <f>IF(COUNTIF(E147:S147,"")=14,"",COUNTIF(E147:S147,"△"))</f>
        <v>0</v>
      </c>
      <c r="Y147" s="462"/>
      <c r="Z147" s="461">
        <f>IF(COUNTIF(E147:S147,"")=14,"",IF(E148="",0,E148)+IF(H148="",0,H148)+IF(K148="",0,K148)+IF(N148="",0,N148)+IF(Q148="",0,Q148))</f>
        <v>4</v>
      </c>
      <c r="AA147" s="462"/>
      <c r="AB147" s="461">
        <f>IF(COUNTIF(E147:S147,"")=14,"",IF(G148="",0,G148)+IF(J148="",0,J148)+IF(M148="",0,M148)+IF(P148="",0,P148)+IF(S148="",0,S148))</f>
        <v>3</v>
      </c>
      <c r="AC147" s="462"/>
      <c r="AD147" s="461">
        <f>IF(COUNTIF(E147:S147,"")=14,"",T147*3+X147)</f>
        <v>9</v>
      </c>
      <c r="AE147" s="462"/>
      <c r="AF147" s="461">
        <f>IF(COUNTIF(E147:S147,"")=14,"",Z147-AB147)</f>
        <v>1</v>
      </c>
      <c r="AG147" s="462"/>
      <c r="AH147" s="467">
        <f>IF(COUNTIF(E147:S147,"")=14,"",RANK(AJ147,$AJ$139:$AJ$148,0))</f>
        <v>2</v>
      </c>
      <c r="AI147" s="468"/>
      <c r="AJ147" s="471">
        <f>IF(COUNTIF(E147:S147,"")=14,"",IF(AF147="",0,AF147*10000)+AF147*500+AD147*10)</f>
        <v>10590</v>
      </c>
    </row>
    <row r="148" spans="1:36" ht="14.25" thickBot="1">
      <c r="A148" s="479"/>
      <c r="B148" s="364"/>
      <c r="C148" s="364"/>
      <c r="D148" s="480"/>
      <c r="E148" s="76">
        <v>0</v>
      </c>
      <c r="F148" s="77" t="s">
        <v>51</v>
      </c>
      <c r="G148" s="78">
        <v>2</v>
      </c>
      <c r="H148" s="76">
        <v>1</v>
      </c>
      <c r="I148" s="77" t="s">
        <v>113</v>
      </c>
      <c r="J148" s="76">
        <v>0</v>
      </c>
      <c r="K148" s="79">
        <v>2</v>
      </c>
      <c r="L148" s="77" t="s">
        <v>51</v>
      </c>
      <c r="M148" s="78">
        <v>1</v>
      </c>
      <c r="N148" s="76">
        <v>1</v>
      </c>
      <c r="O148" s="77" t="s">
        <v>51</v>
      </c>
      <c r="P148" s="78">
        <v>0</v>
      </c>
      <c r="Q148" s="475"/>
      <c r="R148" s="412"/>
      <c r="S148" s="476"/>
      <c r="T148" s="465"/>
      <c r="U148" s="466"/>
      <c r="V148" s="465"/>
      <c r="W148" s="466"/>
      <c r="X148" s="465"/>
      <c r="Y148" s="466"/>
      <c r="Z148" s="465"/>
      <c r="AA148" s="466"/>
      <c r="AB148" s="465"/>
      <c r="AC148" s="466"/>
      <c r="AD148" s="465"/>
      <c r="AE148" s="466"/>
      <c r="AF148" s="465"/>
      <c r="AG148" s="466"/>
      <c r="AH148" s="469"/>
      <c r="AI148" s="470"/>
      <c r="AJ148" s="471"/>
    </row>
    <row r="149" ht="14.25" thickBot="1"/>
    <row r="150" spans="1:36" ht="13.5" customHeight="1">
      <c r="A150" s="472" t="s">
        <v>148</v>
      </c>
      <c r="B150" s="473"/>
      <c r="C150" s="473"/>
      <c r="D150" s="474"/>
      <c r="E150" s="457" t="str">
        <f>IF($A151="","",$A151)</f>
        <v>町田相原</v>
      </c>
      <c r="F150" s="442"/>
      <c r="G150" s="443"/>
      <c r="H150" s="441" t="str">
        <f>IF($A153="","",$A153)</f>
        <v>大宮ソシオ</v>
      </c>
      <c r="I150" s="442"/>
      <c r="J150" s="443"/>
      <c r="K150" s="441" t="str">
        <f>IF($A155="","",$A155)</f>
        <v>ソレイユ</v>
      </c>
      <c r="L150" s="442"/>
      <c r="M150" s="443"/>
      <c r="N150" s="441" t="str">
        <f>IF($A157="","",$A157)</f>
        <v>バリオーレ日の出</v>
      </c>
      <c r="O150" s="442"/>
      <c r="P150" s="443"/>
      <c r="Q150" s="441" t="str">
        <f>IF($A159="","",$A159)</f>
        <v>ＰＥＬＡＤＡ</v>
      </c>
      <c r="R150" s="442"/>
      <c r="S150" s="458"/>
      <c r="T150" s="459" t="s">
        <v>43</v>
      </c>
      <c r="U150" s="460"/>
      <c r="V150" s="459" t="s">
        <v>44</v>
      </c>
      <c r="W150" s="460"/>
      <c r="X150" s="459" t="s">
        <v>45</v>
      </c>
      <c r="Y150" s="460"/>
      <c r="Z150" s="459" t="s">
        <v>46</v>
      </c>
      <c r="AA150" s="460"/>
      <c r="AB150" s="459" t="s">
        <v>47</v>
      </c>
      <c r="AC150" s="460"/>
      <c r="AD150" s="459" t="s">
        <v>48</v>
      </c>
      <c r="AE150" s="460"/>
      <c r="AF150" s="457" t="s">
        <v>49</v>
      </c>
      <c r="AG150" s="458"/>
      <c r="AH150" s="459" t="s">
        <v>50</v>
      </c>
      <c r="AI150" s="496"/>
      <c r="AJ150" s="47"/>
    </row>
    <row r="151" spans="1:36" ht="13.5">
      <c r="A151" s="452" t="s">
        <v>189</v>
      </c>
      <c r="B151" s="453"/>
      <c r="C151" s="453"/>
      <c r="D151" s="454"/>
      <c r="E151" s="434"/>
      <c r="F151" s="411"/>
      <c r="G151" s="435"/>
      <c r="H151" s="429" t="str">
        <f>IF(E153="○","●",IF(E153="●","○",IF(E153="","","△")))</f>
        <v>○</v>
      </c>
      <c r="I151" s="420"/>
      <c r="J151" s="421"/>
      <c r="K151" s="419" t="str">
        <f>IF(E155="○","●",IF(E155="●","○",IF(E155="","","△")))</f>
        <v>●</v>
      </c>
      <c r="L151" s="420"/>
      <c r="M151" s="428"/>
      <c r="N151" s="429" t="str">
        <f>IF(E157="○","●",IF(E157="●","○",IF(E157="","","△")))</f>
        <v>○</v>
      </c>
      <c r="O151" s="420"/>
      <c r="P151" s="421"/>
      <c r="Q151" s="419" t="str">
        <f>IF(E159="○","●",IF(E159="●","○",IF(E159="","","△")))</f>
        <v>○</v>
      </c>
      <c r="R151" s="420"/>
      <c r="S151" s="421"/>
      <c r="T151" s="461">
        <f>IF(COUNTIF(E151:S151,"")=14,"",COUNTIF(E151:S151,"○"))</f>
        <v>3</v>
      </c>
      <c r="U151" s="462"/>
      <c r="V151" s="461">
        <f>IF(COUNTIF(E151:S151,"")=14,"",COUNTIF(E151:S151,"●"))</f>
        <v>1</v>
      </c>
      <c r="W151" s="462"/>
      <c r="X151" s="461">
        <f>IF(COUNTIF(E151:S151,"")=14,"",COUNTIF(E151:S151,"△"))</f>
        <v>0</v>
      </c>
      <c r="Y151" s="462"/>
      <c r="Z151" s="461">
        <f>IF(COUNTIF(E151:S151,"")=14,"",IF(E152="",0,E152)+IF(H152="",0,H152)+IF(K152="",0,K152)+IF(N152="",0,N152)+IF(Q152="",0,Q152))</f>
        <v>7</v>
      </c>
      <c r="AA151" s="462"/>
      <c r="AB151" s="461">
        <f>IF(COUNTIF(E151:S151,"")=14,"",IF(G152="",0,G152)+IF(J152="",0,J152)+IF(M152="",0,M152)+IF(P152="",0,P152)+IF(S152="",0,S152))</f>
        <v>3</v>
      </c>
      <c r="AC151" s="462"/>
      <c r="AD151" s="461">
        <f>IF(COUNTIF(E151:S151,"")=14,"",T151*3+X151)</f>
        <v>9</v>
      </c>
      <c r="AE151" s="462"/>
      <c r="AF151" s="461">
        <f>IF(COUNTIF(E151:S151,"")=14,"",Z151-AB151)</f>
        <v>4</v>
      </c>
      <c r="AG151" s="462"/>
      <c r="AH151" s="467">
        <f>IF(COUNTIF(E151:S151,"")=14,"",RANK(AJ151,$AJ$151:$AJ$160,0))</f>
        <v>2</v>
      </c>
      <c r="AI151" s="468"/>
      <c r="AJ151" s="471">
        <f>IF(COUNTIF(E151:S151,"")=14,"",IF(AF151="",0,AF151*10000)+AF151*500+AD151*10)</f>
        <v>42090</v>
      </c>
    </row>
    <row r="152" spans="1:36" ht="13.5">
      <c r="A152" s="455"/>
      <c r="B152" s="370"/>
      <c r="C152" s="370"/>
      <c r="D152" s="456"/>
      <c r="E152" s="436"/>
      <c r="F152" s="423"/>
      <c r="G152" s="437"/>
      <c r="H152" s="72">
        <f>IF(G154="","",G154)</f>
        <v>3</v>
      </c>
      <c r="I152" s="73" t="s">
        <v>51</v>
      </c>
      <c r="J152" s="72">
        <f>IF(E154="","",E154)</f>
        <v>0</v>
      </c>
      <c r="K152" s="74">
        <f>IF(G156="","",G156)</f>
        <v>0</v>
      </c>
      <c r="L152" s="73" t="s">
        <v>51</v>
      </c>
      <c r="M152" s="75">
        <f>IF(E156="","",E156)</f>
        <v>3</v>
      </c>
      <c r="N152" s="72">
        <f>IF(G158="","",G158)</f>
        <v>2</v>
      </c>
      <c r="O152" s="73" t="s">
        <v>51</v>
      </c>
      <c r="P152" s="75">
        <f>IF(E158="","",E158)</f>
        <v>0</v>
      </c>
      <c r="Q152" s="72">
        <f>IF(G160="","",G160)</f>
        <v>2</v>
      </c>
      <c r="R152" s="73" t="s">
        <v>51</v>
      </c>
      <c r="S152" s="75">
        <f>IF(E160="","",E160)</f>
        <v>0</v>
      </c>
      <c r="T152" s="463"/>
      <c r="U152" s="464"/>
      <c r="V152" s="463"/>
      <c r="W152" s="464"/>
      <c r="X152" s="463"/>
      <c r="Y152" s="464"/>
      <c r="Z152" s="463"/>
      <c r="AA152" s="464"/>
      <c r="AB152" s="463"/>
      <c r="AC152" s="464"/>
      <c r="AD152" s="463"/>
      <c r="AE152" s="464"/>
      <c r="AF152" s="463"/>
      <c r="AG152" s="464"/>
      <c r="AH152" s="477"/>
      <c r="AI152" s="478"/>
      <c r="AJ152" s="471"/>
    </row>
    <row r="153" spans="1:36" ht="13.5">
      <c r="A153" s="452" t="s">
        <v>190</v>
      </c>
      <c r="B153" s="453"/>
      <c r="C153" s="453"/>
      <c r="D153" s="454"/>
      <c r="E153" s="419" t="str">
        <f>IF(E154&gt;G154,"○",IF(E154&lt;G154,"●",IF(E154="","","△")))</f>
        <v>●</v>
      </c>
      <c r="F153" s="420"/>
      <c r="G153" s="421"/>
      <c r="H153" s="434"/>
      <c r="I153" s="411"/>
      <c r="J153" s="422"/>
      <c r="K153" s="419" t="str">
        <f>IF(H155="○","●",IF(H155="●","○",IF(H155="","","△")))</f>
        <v>○</v>
      </c>
      <c r="L153" s="420"/>
      <c r="M153" s="428"/>
      <c r="N153" s="429" t="str">
        <f>IF(H157="○","●",IF(H157="●","○",IF(H157="","","△")))</f>
        <v>○</v>
      </c>
      <c r="O153" s="420"/>
      <c r="P153" s="421"/>
      <c r="Q153" s="419" t="str">
        <f>IF(H159="○","●",IF(H159="●","○",IF(H159="","","△")))</f>
        <v>●</v>
      </c>
      <c r="R153" s="420"/>
      <c r="S153" s="421"/>
      <c r="T153" s="461">
        <f>IF(COUNTIF(E153:S153,"")=14,"",COUNTIF(E153:S153,"○"))</f>
        <v>2</v>
      </c>
      <c r="U153" s="462"/>
      <c r="V153" s="461">
        <f>IF(COUNTIF(E153:S153,"")=14,"",COUNTIF(E153:S153,"●"))</f>
        <v>2</v>
      </c>
      <c r="W153" s="462"/>
      <c r="X153" s="461">
        <f>IF(COUNTIF(E153:S153,"")=14,"",COUNTIF(E153:S153,"△"))</f>
        <v>0</v>
      </c>
      <c r="Y153" s="462"/>
      <c r="Z153" s="461">
        <f>IF(COUNTIF(E153:S153,"")=14,"",IF(E154="",0,E154)+IF(H154="",0,H154)+IF(K154="",0,K154)+IF(N154="",0,N154)+IF(Q154="",0,Q154))</f>
        <v>7</v>
      </c>
      <c r="AA153" s="462"/>
      <c r="AB153" s="461">
        <f>IF(COUNTIF(E153:S153,"")=14,"",IF(G154="",0,G154)+IF(J154="",0,J154)+IF(M154="",0,M154)+IF(P154="",0,P154)+IF(S154="",0,S154))</f>
        <v>7</v>
      </c>
      <c r="AC153" s="462"/>
      <c r="AD153" s="461">
        <f>IF(COUNTIF(E153:S153,"")=14,"",T153*3+X153)</f>
        <v>6</v>
      </c>
      <c r="AE153" s="462"/>
      <c r="AF153" s="461">
        <f>IF(COUNTIF(E153:S153,"")=14,"",Z153-AB153)</f>
        <v>0</v>
      </c>
      <c r="AG153" s="462"/>
      <c r="AH153" s="467">
        <f>IF(COUNTIF(E153:S153,"")=14,"",RANK(AJ153,$AJ$151:$AJ$160,0))</f>
        <v>3</v>
      </c>
      <c r="AI153" s="468"/>
      <c r="AJ153" s="471">
        <f>IF(COUNTIF(E153:S153,"")=14,"",IF(AF153="",0,AF153*10000)+AF153*500+AD153*10)</f>
        <v>60</v>
      </c>
    </row>
    <row r="154" spans="1:36" ht="13.5">
      <c r="A154" s="455"/>
      <c r="B154" s="370"/>
      <c r="C154" s="370"/>
      <c r="D154" s="456"/>
      <c r="E154" s="72">
        <v>0</v>
      </c>
      <c r="F154" s="73" t="s">
        <v>51</v>
      </c>
      <c r="G154" s="75">
        <v>3</v>
      </c>
      <c r="H154" s="436"/>
      <c r="I154" s="423"/>
      <c r="J154" s="424"/>
      <c r="K154" s="74">
        <f>IF(J156="","",J156)</f>
        <v>1</v>
      </c>
      <c r="L154" s="73" t="s">
        <v>51</v>
      </c>
      <c r="M154" s="75">
        <f>IF(H156="","",H156)</f>
        <v>0</v>
      </c>
      <c r="N154" s="72">
        <f>IF(J158="","",J158)</f>
        <v>4</v>
      </c>
      <c r="O154" s="73" t="s">
        <v>51</v>
      </c>
      <c r="P154" s="75">
        <f>IF(H158="","",H158)</f>
        <v>0</v>
      </c>
      <c r="Q154" s="72">
        <f>IF(J160="","",J160)</f>
        <v>2</v>
      </c>
      <c r="R154" s="73" t="s">
        <v>51</v>
      </c>
      <c r="S154" s="75">
        <f>IF(H160="","",H160)</f>
        <v>4</v>
      </c>
      <c r="T154" s="463"/>
      <c r="U154" s="464"/>
      <c r="V154" s="463"/>
      <c r="W154" s="464"/>
      <c r="X154" s="463"/>
      <c r="Y154" s="464"/>
      <c r="Z154" s="463"/>
      <c r="AA154" s="464"/>
      <c r="AB154" s="463"/>
      <c r="AC154" s="464"/>
      <c r="AD154" s="463"/>
      <c r="AE154" s="464"/>
      <c r="AF154" s="463"/>
      <c r="AG154" s="464"/>
      <c r="AH154" s="477"/>
      <c r="AI154" s="478"/>
      <c r="AJ154" s="471"/>
    </row>
    <row r="155" spans="1:36" ht="13.5">
      <c r="A155" s="452" t="s">
        <v>247</v>
      </c>
      <c r="B155" s="453"/>
      <c r="C155" s="453"/>
      <c r="D155" s="454"/>
      <c r="E155" s="419" t="str">
        <f>IF(E156&gt;G156,"○",IF(E156&lt;G156,"●",IF(E156="","","△")))</f>
        <v>○</v>
      </c>
      <c r="F155" s="420"/>
      <c r="G155" s="428"/>
      <c r="H155" s="429" t="str">
        <f>IF(H156&gt;J156,"○",IF(H156&lt;J156,"●",IF(H156="","","△")))</f>
        <v>●</v>
      </c>
      <c r="I155" s="420"/>
      <c r="J155" s="421"/>
      <c r="K155" s="434"/>
      <c r="L155" s="411"/>
      <c r="M155" s="435"/>
      <c r="N155" s="429" t="str">
        <f>IF(K157="○","●",IF(K157="●","○",IF(K157="","","△")))</f>
        <v>○</v>
      </c>
      <c r="O155" s="420"/>
      <c r="P155" s="421"/>
      <c r="Q155" s="419" t="str">
        <f>IF(K159="○","●",IF(K159="●","○",IF(K159="","","△")))</f>
        <v>○</v>
      </c>
      <c r="R155" s="420"/>
      <c r="S155" s="421"/>
      <c r="T155" s="461">
        <f>IF(COUNTIF(E155:S155,"")=14,"",COUNTIF(E155:S155,"○"))</f>
        <v>3</v>
      </c>
      <c r="U155" s="462"/>
      <c r="V155" s="461">
        <f>IF(COUNTIF(E155:S155,"")=14,"",COUNTIF(E155:S155,"●"))</f>
        <v>1</v>
      </c>
      <c r="W155" s="462"/>
      <c r="X155" s="461">
        <f>IF(COUNTIF(E155:S155,"")=14,"",COUNTIF(E155:S155,"△"))</f>
        <v>0</v>
      </c>
      <c r="Y155" s="462"/>
      <c r="Z155" s="461">
        <f>IF(COUNTIF(E155:S155,"")=14,"",IF(E156="",0,E156)+IF(H156="",0,H156)+IF(K156="",0,K156)+IF(N156="",0,N156)+IF(Q156="",0,Q156))</f>
        <v>10</v>
      </c>
      <c r="AA155" s="462"/>
      <c r="AB155" s="461">
        <f>IF(COUNTIF(E155:S155,"")=14,"",IF(G156="",0,G156)+IF(J156="",0,J156)+IF(M156="",0,M156)+IF(P156="",0,P156)+IF(S156="",0,S156))</f>
        <v>2</v>
      </c>
      <c r="AC155" s="462"/>
      <c r="AD155" s="461">
        <f>IF(COUNTIF(E155:S155,"")=14,"",T155*3+X155)</f>
        <v>9</v>
      </c>
      <c r="AE155" s="462"/>
      <c r="AF155" s="461">
        <f>IF(COUNTIF(E155:S155,"")=14,"",Z155-AB155)</f>
        <v>8</v>
      </c>
      <c r="AG155" s="462"/>
      <c r="AH155" s="467">
        <f>IF(COUNTIF(E155:S155,"")=14,"",RANK(AJ155,$AJ$151:$AJ$160,0))</f>
        <v>1</v>
      </c>
      <c r="AI155" s="468"/>
      <c r="AJ155" s="471">
        <f>IF(COUNTIF(E155:S155,"")=14,"",IF(AF155="",0,AF155*10000)+AF155*500+AD155*10)</f>
        <v>84090</v>
      </c>
    </row>
    <row r="156" spans="1:36" ht="13.5">
      <c r="A156" s="455"/>
      <c r="B156" s="370"/>
      <c r="C156" s="370"/>
      <c r="D156" s="456"/>
      <c r="E156" s="72">
        <v>3</v>
      </c>
      <c r="F156" s="73" t="s">
        <v>51</v>
      </c>
      <c r="G156" s="75">
        <v>0</v>
      </c>
      <c r="H156" s="72">
        <v>0</v>
      </c>
      <c r="I156" s="73" t="s">
        <v>51</v>
      </c>
      <c r="J156" s="72">
        <v>1</v>
      </c>
      <c r="K156" s="436"/>
      <c r="L156" s="423"/>
      <c r="M156" s="437"/>
      <c r="N156" s="72">
        <f>IF(M158="","",M158)</f>
        <v>3</v>
      </c>
      <c r="O156" s="73" t="s">
        <v>51</v>
      </c>
      <c r="P156" s="75">
        <f>IF(K158="","",K158)</f>
        <v>1</v>
      </c>
      <c r="Q156" s="72">
        <f>IF(M160="","",M160)</f>
        <v>4</v>
      </c>
      <c r="R156" s="73" t="s">
        <v>51</v>
      </c>
      <c r="S156" s="75">
        <f>IF(K160="","",K160)</f>
        <v>0</v>
      </c>
      <c r="T156" s="463"/>
      <c r="U156" s="464"/>
      <c r="V156" s="463"/>
      <c r="W156" s="464"/>
      <c r="X156" s="463"/>
      <c r="Y156" s="464"/>
      <c r="Z156" s="463"/>
      <c r="AA156" s="464"/>
      <c r="AB156" s="463"/>
      <c r="AC156" s="464"/>
      <c r="AD156" s="463"/>
      <c r="AE156" s="464"/>
      <c r="AF156" s="463"/>
      <c r="AG156" s="464"/>
      <c r="AH156" s="477"/>
      <c r="AI156" s="478"/>
      <c r="AJ156" s="471"/>
    </row>
    <row r="157" spans="1:36" ht="13.5">
      <c r="A157" s="452" t="s">
        <v>191</v>
      </c>
      <c r="B157" s="453"/>
      <c r="C157" s="453"/>
      <c r="D157" s="454"/>
      <c r="E157" s="419" t="str">
        <f>IF(E158&gt;G158,"○",IF(E158&lt;G158,"●",IF(E158="","","△")))</f>
        <v>●</v>
      </c>
      <c r="F157" s="420"/>
      <c r="G157" s="428"/>
      <c r="H157" s="429" t="str">
        <f>IF(H158&gt;J158,"○",IF(H158&lt;J158,"●",IF(H158="","","△")))</f>
        <v>●</v>
      </c>
      <c r="I157" s="420"/>
      <c r="J157" s="421"/>
      <c r="K157" s="419" t="str">
        <f>IF(K158&gt;M158,"○",IF(K158&lt;M158,"●",IF(K158="","","△")))</f>
        <v>●</v>
      </c>
      <c r="L157" s="420"/>
      <c r="M157" s="421"/>
      <c r="N157" s="434"/>
      <c r="O157" s="411"/>
      <c r="P157" s="422"/>
      <c r="Q157" s="419" t="str">
        <f>IF(N159="○","●",IF(N159="●","○",IF(N159="","","△")))</f>
        <v>●</v>
      </c>
      <c r="R157" s="420"/>
      <c r="S157" s="421"/>
      <c r="T157" s="461">
        <f>IF(COUNTIF(E157:S157,"")=14,"",COUNTIF(E157:S157,"○"))</f>
        <v>0</v>
      </c>
      <c r="U157" s="462"/>
      <c r="V157" s="461">
        <f>IF(COUNTIF(E157:S157,"")=14,"",COUNTIF(E157:S157,"●"))</f>
        <v>4</v>
      </c>
      <c r="W157" s="462"/>
      <c r="X157" s="461">
        <f>IF(COUNTIF(E157:S157,"")=14,"",COUNTIF(E157:S157,"△"))</f>
        <v>0</v>
      </c>
      <c r="Y157" s="462"/>
      <c r="Z157" s="461">
        <f>IF(COUNTIF(E157:S157,"")=14,"",IF(E158="",0,E158)+IF(H158="",0,H158)+IF(K158="",0,K158)+IF(N158="",0,N158)+IF(Q158="",0,Q158))</f>
        <v>3</v>
      </c>
      <c r="AA157" s="462"/>
      <c r="AB157" s="461">
        <f>IF(COUNTIF(E157:S157,"")=14,"",IF(G158="",0,G158)+IF(J158="",0,J158)+IF(M158="",0,M158)+IF(P158="",0,P158)+IF(S158="",0,S158))</f>
        <v>13</v>
      </c>
      <c r="AC157" s="462"/>
      <c r="AD157" s="461">
        <f>IF(COUNTIF(E157:S157,"")=14,"",T157*3+X157)</f>
        <v>0</v>
      </c>
      <c r="AE157" s="462"/>
      <c r="AF157" s="461">
        <f>IF(COUNTIF(E157:S157,"")=14,"",Z157-AB157)</f>
        <v>-10</v>
      </c>
      <c r="AG157" s="462"/>
      <c r="AH157" s="467">
        <f>IF(COUNTIF(E157:S157,"")=14,"",RANK(AJ157,$AJ$151:$AJ$160,0))</f>
        <v>5</v>
      </c>
      <c r="AI157" s="468"/>
      <c r="AJ157" s="471">
        <f>IF(COUNTIF(E157:S157,"")=14,"",IF(AF157="",0,AF157*10000)+AF157*500+AD157*10)</f>
        <v>-105000</v>
      </c>
    </row>
    <row r="158" spans="1:36" ht="13.5">
      <c r="A158" s="455"/>
      <c r="B158" s="370"/>
      <c r="C158" s="370"/>
      <c r="D158" s="456"/>
      <c r="E158" s="72">
        <v>0</v>
      </c>
      <c r="F158" s="73" t="s">
        <v>51</v>
      </c>
      <c r="G158" s="75">
        <v>2</v>
      </c>
      <c r="H158" s="72">
        <v>0</v>
      </c>
      <c r="I158" s="73" t="s">
        <v>51</v>
      </c>
      <c r="J158" s="72">
        <v>4</v>
      </c>
      <c r="K158" s="74">
        <v>1</v>
      </c>
      <c r="L158" s="73" t="s">
        <v>51</v>
      </c>
      <c r="M158" s="75">
        <v>3</v>
      </c>
      <c r="N158" s="436"/>
      <c r="O158" s="423"/>
      <c r="P158" s="424"/>
      <c r="Q158" s="72">
        <f>IF(P160="","",P160)</f>
        <v>2</v>
      </c>
      <c r="R158" s="73" t="s">
        <v>51</v>
      </c>
      <c r="S158" s="72">
        <f>IF(N160="","",N160)</f>
        <v>4</v>
      </c>
      <c r="T158" s="463"/>
      <c r="U158" s="464"/>
      <c r="V158" s="463"/>
      <c r="W158" s="464"/>
      <c r="X158" s="463"/>
      <c r="Y158" s="464"/>
      <c r="Z158" s="463"/>
      <c r="AA158" s="464"/>
      <c r="AB158" s="463"/>
      <c r="AC158" s="464"/>
      <c r="AD158" s="463"/>
      <c r="AE158" s="464"/>
      <c r="AF158" s="463"/>
      <c r="AG158" s="464"/>
      <c r="AH158" s="477"/>
      <c r="AI158" s="478"/>
      <c r="AJ158" s="471"/>
    </row>
    <row r="159" spans="1:36" ht="13.5">
      <c r="A159" s="452" t="s">
        <v>232</v>
      </c>
      <c r="B159" s="453"/>
      <c r="C159" s="453"/>
      <c r="D159" s="454"/>
      <c r="E159" s="419" t="str">
        <f>IF(E160&gt;G160,"○",IF(E160&lt;G160,"●",IF(E160="","","△")))</f>
        <v>●</v>
      </c>
      <c r="F159" s="420"/>
      <c r="G159" s="428"/>
      <c r="H159" s="429" t="str">
        <f>IF(H160&gt;J160,"○",IF(H160&lt;J160,"●",IF(H160="","","△")))</f>
        <v>○</v>
      </c>
      <c r="I159" s="420"/>
      <c r="J159" s="421"/>
      <c r="K159" s="419" t="str">
        <f>IF(K160&gt;M160,"○",IF(K160&lt;M160,"●",IF(K160="","","△")))</f>
        <v>●</v>
      </c>
      <c r="L159" s="420"/>
      <c r="M159" s="421"/>
      <c r="N159" s="419" t="str">
        <f>IF(N160&gt;P160,"○",IF(N160&lt;P160,"●",IF(N160="","","△")))</f>
        <v>○</v>
      </c>
      <c r="O159" s="420"/>
      <c r="P159" s="421"/>
      <c r="Q159" s="434"/>
      <c r="R159" s="411"/>
      <c r="S159" s="422"/>
      <c r="T159" s="461">
        <f>IF(COUNTIF(E159:S159,"")=14,"",COUNTIF(E159:S159,"○"))</f>
        <v>2</v>
      </c>
      <c r="U159" s="462"/>
      <c r="V159" s="461">
        <f>IF(COUNTIF(E159:S159,"")=14,"",COUNTIF(E159:S159,"●"))</f>
        <v>2</v>
      </c>
      <c r="W159" s="462"/>
      <c r="X159" s="461">
        <f>IF(COUNTIF(E159:S159,"")=14,"",COUNTIF(E159:S159,"△"))</f>
        <v>0</v>
      </c>
      <c r="Y159" s="462"/>
      <c r="Z159" s="461">
        <f>IF(COUNTIF(E159:S159,"")=14,"",IF(E160="",0,E160)+IF(H160="",0,H160)+IF(K160="",0,K160)+IF(N160="",0,N160)+IF(Q160="",0,Q160))</f>
        <v>8</v>
      </c>
      <c r="AA159" s="462"/>
      <c r="AB159" s="461">
        <f>IF(COUNTIF(E159:S159,"")=14,"",IF(G160="",0,G160)+IF(J160="",0,J160)+IF(M160="",0,M160)+IF(P160="",0,P160)+IF(S160="",0,S160))</f>
        <v>10</v>
      </c>
      <c r="AC159" s="462"/>
      <c r="AD159" s="461">
        <f>IF(COUNTIF(E159:S159,"")=14,"",T159*3+X159)</f>
        <v>6</v>
      </c>
      <c r="AE159" s="462"/>
      <c r="AF159" s="461">
        <f>IF(COUNTIF(E159:S159,"")=14,"",Z159-AB159)</f>
        <v>-2</v>
      </c>
      <c r="AG159" s="462"/>
      <c r="AH159" s="467">
        <f>IF(COUNTIF(E159:S159,"")=14,"",RANK(AJ159,$AJ$151:$AJ$160,0))</f>
        <v>4</v>
      </c>
      <c r="AI159" s="468"/>
      <c r="AJ159" s="471">
        <f>IF(COUNTIF(E159:S159,"")=14,"",IF(AF159="",0,AF159*10000)+AF159*500+AD159*10)</f>
        <v>-20940</v>
      </c>
    </row>
    <row r="160" spans="1:36" ht="14.25" thickBot="1">
      <c r="A160" s="479"/>
      <c r="B160" s="364"/>
      <c r="C160" s="364"/>
      <c r="D160" s="480"/>
      <c r="E160" s="76">
        <v>0</v>
      </c>
      <c r="F160" s="77" t="s">
        <v>51</v>
      </c>
      <c r="G160" s="78">
        <v>2</v>
      </c>
      <c r="H160" s="76">
        <v>4</v>
      </c>
      <c r="I160" s="77" t="s">
        <v>233</v>
      </c>
      <c r="J160" s="76">
        <v>2</v>
      </c>
      <c r="K160" s="79">
        <v>0</v>
      </c>
      <c r="L160" s="77" t="s">
        <v>51</v>
      </c>
      <c r="M160" s="78">
        <v>4</v>
      </c>
      <c r="N160" s="76">
        <v>4</v>
      </c>
      <c r="O160" s="77" t="s">
        <v>51</v>
      </c>
      <c r="P160" s="78">
        <v>2</v>
      </c>
      <c r="Q160" s="475"/>
      <c r="R160" s="412"/>
      <c r="S160" s="476"/>
      <c r="T160" s="465"/>
      <c r="U160" s="466"/>
      <c r="V160" s="465"/>
      <c r="W160" s="466"/>
      <c r="X160" s="465"/>
      <c r="Y160" s="466"/>
      <c r="Z160" s="465"/>
      <c r="AA160" s="466"/>
      <c r="AB160" s="465"/>
      <c r="AC160" s="466"/>
      <c r="AD160" s="465"/>
      <c r="AE160" s="466"/>
      <c r="AF160" s="465"/>
      <c r="AG160" s="466"/>
      <c r="AH160" s="469"/>
      <c r="AI160" s="470"/>
      <c r="AJ160" s="471"/>
    </row>
    <row r="161" ht="14.25" thickBot="1"/>
    <row r="162" spans="1:36" ht="13.5" customHeight="1">
      <c r="A162" s="472" t="s">
        <v>234</v>
      </c>
      <c r="B162" s="473"/>
      <c r="C162" s="473"/>
      <c r="D162" s="474"/>
      <c r="E162" s="457" t="str">
        <f>IF($A163="","",$A163)</f>
        <v>Ｂｒａｎｃｏ八王子</v>
      </c>
      <c r="F162" s="442"/>
      <c r="G162" s="443"/>
      <c r="H162" s="441" t="str">
        <f>IF($A165="","",$A165)</f>
        <v>ＦＣ　ＶＩＤＡ</v>
      </c>
      <c r="I162" s="442"/>
      <c r="J162" s="443"/>
      <c r="K162" s="441" t="str">
        <f>IF($A167="","",$A167)</f>
        <v>ＡＲＴＥ八王子</v>
      </c>
      <c r="L162" s="442"/>
      <c r="M162" s="443"/>
      <c r="N162" s="441" t="str">
        <f>IF($A169="","",$A169)</f>
        <v>調布ＦＣ</v>
      </c>
      <c r="O162" s="442"/>
      <c r="P162" s="443"/>
      <c r="Q162" s="441" t="str">
        <f>IF($A171="","",$A171)</f>
        <v>両国ＦＣ</v>
      </c>
      <c r="R162" s="442"/>
      <c r="S162" s="458"/>
      <c r="T162" s="459" t="s">
        <v>43</v>
      </c>
      <c r="U162" s="460"/>
      <c r="V162" s="459" t="s">
        <v>44</v>
      </c>
      <c r="W162" s="460"/>
      <c r="X162" s="459" t="s">
        <v>45</v>
      </c>
      <c r="Y162" s="460"/>
      <c r="Z162" s="459" t="s">
        <v>46</v>
      </c>
      <c r="AA162" s="460"/>
      <c r="AB162" s="459" t="s">
        <v>47</v>
      </c>
      <c r="AC162" s="460"/>
      <c r="AD162" s="459" t="s">
        <v>48</v>
      </c>
      <c r="AE162" s="460"/>
      <c r="AF162" s="457" t="s">
        <v>49</v>
      </c>
      <c r="AG162" s="458"/>
      <c r="AH162" s="459" t="s">
        <v>50</v>
      </c>
      <c r="AI162" s="496"/>
      <c r="AJ162" s="47"/>
    </row>
    <row r="163" spans="1:36" ht="13.5">
      <c r="A163" s="452" t="s">
        <v>203</v>
      </c>
      <c r="B163" s="453"/>
      <c r="C163" s="453"/>
      <c r="D163" s="454"/>
      <c r="E163" s="434"/>
      <c r="F163" s="411"/>
      <c r="G163" s="435"/>
      <c r="H163" s="429" t="str">
        <f>IF(E165="○","●",IF(E165="●","○",IF(E165="","","△")))</f>
        <v>○</v>
      </c>
      <c r="I163" s="420"/>
      <c r="J163" s="421"/>
      <c r="K163" s="419" t="str">
        <f>IF(E167="○","●",IF(E167="●","○",IF(E167="","","△")))</f>
        <v>○</v>
      </c>
      <c r="L163" s="420"/>
      <c r="M163" s="428"/>
      <c r="N163" s="429" t="str">
        <f>IF(E169="○","●",IF(E169="●","○",IF(E169="","","△")))</f>
        <v>○</v>
      </c>
      <c r="O163" s="420"/>
      <c r="P163" s="421"/>
      <c r="Q163" s="419" t="str">
        <f>IF(E171="○","●",IF(E171="●","○",IF(E171="","","△")))</f>
        <v>●</v>
      </c>
      <c r="R163" s="420"/>
      <c r="S163" s="421"/>
      <c r="T163" s="461">
        <f>IF(COUNTIF(E163:S163,"")=14,"",COUNTIF(E163:S163,"○"))</f>
        <v>3</v>
      </c>
      <c r="U163" s="462"/>
      <c r="V163" s="461">
        <f>IF(COUNTIF(E163:S163,"")=14,"",COUNTIF(E163:S163,"●"))</f>
        <v>1</v>
      </c>
      <c r="W163" s="462"/>
      <c r="X163" s="461">
        <f>IF(COUNTIF(E163:S163,"")=14,"",COUNTIF(E163:S163,"△"))</f>
        <v>0</v>
      </c>
      <c r="Y163" s="462"/>
      <c r="Z163" s="461">
        <f>IF(COUNTIF(E163:S163,"")=14,"",IF(E164="",0,E164)+IF(H164="",0,H164)+IF(K164="",0,K164)+IF(N164="",0,N164)+IF(Q164="",0,Q164))</f>
        <v>8</v>
      </c>
      <c r="AA163" s="462"/>
      <c r="AB163" s="461">
        <f>IF(COUNTIF(E163:S163,"")=14,"",IF(G164="",0,G164)+IF(J164="",0,J164)+IF(M164="",0,M164)+IF(P164="",0,P164)+IF(S164="",0,S164))</f>
        <v>4</v>
      </c>
      <c r="AC163" s="462"/>
      <c r="AD163" s="461">
        <f>IF(COUNTIF(E163:S163,"")=14,"",T163*3+X163)</f>
        <v>9</v>
      </c>
      <c r="AE163" s="462"/>
      <c r="AF163" s="461">
        <f>IF(COUNTIF(E163:S163,"")=14,"",Z163-AB163)</f>
        <v>4</v>
      </c>
      <c r="AG163" s="462"/>
      <c r="AH163" s="467">
        <f>IF(COUNTIF(E163:S163,"")=14,"",RANK(AJ163,$AJ$163:$AJ$172,0))</f>
        <v>2</v>
      </c>
      <c r="AI163" s="468"/>
      <c r="AJ163" s="471">
        <f>IF(COUNTIF(E163:S163,"")=14,"",IF(AF163="",0,AF163*10000)+AF163*500+AD163*10)</f>
        <v>42090</v>
      </c>
    </row>
    <row r="164" spans="1:36" ht="13.5">
      <c r="A164" s="455"/>
      <c r="B164" s="370"/>
      <c r="C164" s="370"/>
      <c r="D164" s="456"/>
      <c r="E164" s="436"/>
      <c r="F164" s="423"/>
      <c r="G164" s="437"/>
      <c r="H164" s="72">
        <f>IF(G166="","",G166)</f>
        <v>2</v>
      </c>
      <c r="I164" s="73" t="s">
        <v>51</v>
      </c>
      <c r="J164" s="72">
        <f>IF(E166="","",E166)</f>
        <v>0</v>
      </c>
      <c r="K164" s="74">
        <f>IF(G168="","",G168)</f>
        <v>1</v>
      </c>
      <c r="L164" s="73" t="s">
        <v>51</v>
      </c>
      <c r="M164" s="75">
        <f>IF(E168="","",E168)</f>
        <v>0</v>
      </c>
      <c r="N164" s="72">
        <f>IF(G170="","",G170)</f>
        <v>4</v>
      </c>
      <c r="O164" s="73" t="s">
        <v>51</v>
      </c>
      <c r="P164" s="75">
        <f>IF(E170="","",E170)</f>
        <v>1</v>
      </c>
      <c r="Q164" s="72">
        <f>IF(G172="","",G172)</f>
        <v>1</v>
      </c>
      <c r="R164" s="73" t="s">
        <v>51</v>
      </c>
      <c r="S164" s="75">
        <f>IF(E172="","",E172)</f>
        <v>3</v>
      </c>
      <c r="T164" s="463"/>
      <c r="U164" s="464"/>
      <c r="V164" s="463"/>
      <c r="W164" s="464"/>
      <c r="X164" s="463"/>
      <c r="Y164" s="464"/>
      <c r="Z164" s="463"/>
      <c r="AA164" s="464"/>
      <c r="AB164" s="463"/>
      <c r="AC164" s="464"/>
      <c r="AD164" s="463"/>
      <c r="AE164" s="464"/>
      <c r="AF164" s="463"/>
      <c r="AG164" s="464"/>
      <c r="AH164" s="477"/>
      <c r="AI164" s="478"/>
      <c r="AJ164" s="471"/>
    </row>
    <row r="165" spans="1:36" ht="13.5">
      <c r="A165" s="452" t="s">
        <v>235</v>
      </c>
      <c r="B165" s="453"/>
      <c r="C165" s="453"/>
      <c r="D165" s="454"/>
      <c r="E165" s="419" t="str">
        <f>IF(E166&gt;G166,"○",IF(E166&lt;G166,"●",IF(E166="","","△")))</f>
        <v>●</v>
      </c>
      <c r="F165" s="420"/>
      <c r="G165" s="421"/>
      <c r="H165" s="434"/>
      <c r="I165" s="411"/>
      <c r="J165" s="422"/>
      <c r="K165" s="419" t="str">
        <f>IF(H167="○","●",IF(H167="●","○",IF(H167="","","△")))</f>
        <v>○</v>
      </c>
      <c r="L165" s="420"/>
      <c r="M165" s="428"/>
      <c r="N165" s="429" t="str">
        <f>IF(H169="○","●",IF(H169="●","○",IF(H169="","","△")))</f>
        <v>○</v>
      </c>
      <c r="O165" s="420"/>
      <c r="P165" s="421"/>
      <c r="Q165" s="419" t="str">
        <f>IF(H171="○","●",IF(H171="●","○",IF(H171="","","△")))</f>
        <v>○</v>
      </c>
      <c r="R165" s="420"/>
      <c r="S165" s="421"/>
      <c r="T165" s="461">
        <f>IF(COUNTIF(E165:S165,"")=14,"",COUNTIF(E165:S165,"○"))</f>
        <v>3</v>
      </c>
      <c r="U165" s="462"/>
      <c r="V165" s="461">
        <f>IF(COUNTIF(E165:S165,"")=14,"",COUNTIF(E165:S165,"●"))</f>
        <v>1</v>
      </c>
      <c r="W165" s="462"/>
      <c r="X165" s="461">
        <f>IF(COUNTIF(E165:S165,"")=14,"",COUNTIF(E165:S165,"△"))</f>
        <v>0</v>
      </c>
      <c r="Y165" s="462"/>
      <c r="Z165" s="461">
        <f>IF(COUNTIF(E165:S165,"")=14,"",IF(E166="",0,E166)+IF(H166="",0,H166)+IF(K166="",0,K166)+IF(N166="",0,N166)+IF(Q166="",0,Q166))</f>
        <v>7</v>
      </c>
      <c r="AA165" s="462"/>
      <c r="AB165" s="461">
        <f>IF(COUNTIF(E165:S165,"")=14,"",IF(G166="",0,G166)+IF(J166="",0,J166)+IF(M166="",0,M166)+IF(P166="",0,P166)+IF(S166="",0,S166))</f>
        <v>2</v>
      </c>
      <c r="AC165" s="462"/>
      <c r="AD165" s="461">
        <f>IF(COUNTIF(E165:S165,"")=14,"",T165*3+X165)</f>
        <v>9</v>
      </c>
      <c r="AE165" s="462"/>
      <c r="AF165" s="461">
        <f>IF(COUNTIF(E165:S165,"")=14,"",Z165-AB165)</f>
        <v>5</v>
      </c>
      <c r="AG165" s="462"/>
      <c r="AH165" s="467">
        <f>IF(COUNTIF(E165:S165,"")=14,"",RANK(AJ165,$AJ$163:$AJ$172,0))</f>
        <v>1</v>
      </c>
      <c r="AI165" s="468"/>
      <c r="AJ165" s="471">
        <f>IF(COUNTIF(E165:S165,"")=14,"",IF(AF165="",0,AF165*10000)+AF165*500+AD165*10)</f>
        <v>52590</v>
      </c>
    </row>
    <row r="166" spans="1:36" ht="13.5">
      <c r="A166" s="455"/>
      <c r="B166" s="370"/>
      <c r="C166" s="370"/>
      <c r="D166" s="456"/>
      <c r="E166" s="72">
        <v>0</v>
      </c>
      <c r="F166" s="73" t="s">
        <v>51</v>
      </c>
      <c r="G166" s="75">
        <v>2</v>
      </c>
      <c r="H166" s="436"/>
      <c r="I166" s="423"/>
      <c r="J166" s="424"/>
      <c r="K166" s="74">
        <f>IF(J168="","",J168)</f>
        <v>1</v>
      </c>
      <c r="L166" s="73" t="s">
        <v>51</v>
      </c>
      <c r="M166" s="75">
        <f>IF(H168="","",H168)</f>
        <v>0</v>
      </c>
      <c r="N166" s="72">
        <f>IF(J170="","",J170)</f>
        <v>4</v>
      </c>
      <c r="O166" s="73" t="s">
        <v>51</v>
      </c>
      <c r="P166" s="75">
        <f>IF(H170="","",H170)</f>
        <v>0</v>
      </c>
      <c r="Q166" s="72">
        <f>IF(J172="","",J172)</f>
        <v>2</v>
      </c>
      <c r="R166" s="73" t="s">
        <v>51</v>
      </c>
      <c r="S166" s="75">
        <f>IF(H172="","",H172)</f>
        <v>0</v>
      </c>
      <c r="T166" s="463"/>
      <c r="U166" s="464"/>
      <c r="V166" s="463"/>
      <c r="W166" s="464"/>
      <c r="X166" s="463"/>
      <c r="Y166" s="464"/>
      <c r="Z166" s="463"/>
      <c r="AA166" s="464"/>
      <c r="AB166" s="463"/>
      <c r="AC166" s="464"/>
      <c r="AD166" s="463"/>
      <c r="AE166" s="464"/>
      <c r="AF166" s="463"/>
      <c r="AG166" s="464"/>
      <c r="AH166" s="477"/>
      <c r="AI166" s="478"/>
      <c r="AJ166" s="471"/>
    </row>
    <row r="167" spans="1:36" ht="13.5">
      <c r="A167" s="452" t="s">
        <v>193</v>
      </c>
      <c r="B167" s="453"/>
      <c r="C167" s="453"/>
      <c r="D167" s="454"/>
      <c r="E167" s="419" t="str">
        <f>IF(E168&gt;G168,"○",IF(E168&lt;G168,"●",IF(E168="","","△")))</f>
        <v>●</v>
      </c>
      <c r="F167" s="420"/>
      <c r="G167" s="428"/>
      <c r="H167" s="429" t="str">
        <f>IF(H168&gt;J168,"○",IF(H168&lt;J168,"●",IF(H168="","","△")))</f>
        <v>●</v>
      </c>
      <c r="I167" s="420"/>
      <c r="J167" s="421"/>
      <c r="K167" s="434"/>
      <c r="L167" s="411"/>
      <c r="M167" s="435"/>
      <c r="N167" s="429" t="str">
        <f>IF(K169="○","●",IF(K169="●","○",IF(K169="","","△")))</f>
        <v>●</v>
      </c>
      <c r="O167" s="420"/>
      <c r="P167" s="421"/>
      <c r="Q167" s="419" t="str">
        <f>IF(K171="○","●",IF(K171="●","○",IF(K171="","","△")))</f>
        <v>○</v>
      </c>
      <c r="R167" s="420"/>
      <c r="S167" s="421"/>
      <c r="T167" s="461">
        <f>IF(COUNTIF(E167:S167,"")=14,"",COUNTIF(E167:S167,"○"))</f>
        <v>1</v>
      </c>
      <c r="U167" s="462"/>
      <c r="V167" s="461">
        <f>IF(COUNTIF(E167:S167,"")=14,"",COUNTIF(E167:S167,"●"))</f>
        <v>3</v>
      </c>
      <c r="W167" s="462"/>
      <c r="X167" s="461">
        <f>IF(COUNTIF(E167:S167,"")=14,"",COUNTIF(E167:S167,"△"))</f>
        <v>0</v>
      </c>
      <c r="Y167" s="462"/>
      <c r="Z167" s="461">
        <f>IF(COUNTIF(E167:S167,"")=14,"",IF(E168="",0,E168)+IF(H168="",0,H168)+IF(K168="",0,K168)+IF(N168="",0,N168)+IF(Q168="",0,Q168))</f>
        <v>4</v>
      </c>
      <c r="AA167" s="462"/>
      <c r="AB167" s="461">
        <f>IF(COUNTIF(E167:S167,"")=14,"",IF(G168="",0,G168)+IF(J168="",0,J168)+IF(M168="",0,M168)+IF(P168="",0,P168)+IF(S168="",0,S168))</f>
        <v>5</v>
      </c>
      <c r="AC167" s="462"/>
      <c r="AD167" s="461">
        <f>IF(COUNTIF(E167:S167,"")=14,"",T167*3+X167)</f>
        <v>3</v>
      </c>
      <c r="AE167" s="462"/>
      <c r="AF167" s="461">
        <f>IF(COUNTIF(E167:S167,"")=14,"",Z167-AB167)</f>
        <v>-1</v>
      </c>
      <c r="AG167" s="462"/>
      <c r="AH167" s="467">
        <f>IF(COUNTIF(E167:S167,"")=14,"",RANK(AJ167,$AJ$163:$AJ$172,0))</f>
        <v>4</v>
      </c>
      <c r="AI167" s="468"/>
      <c r="AJ167" s="471">
        <f>IF(COUNTIF(E167:S167,"")=14,"",IF(AF167="",0,AF167*10000)+AF167*500+AD167*10)</f>
        <v>-10470</v>
      </c>
    </row>
    <row r="168" spans="1:36" ht="13.5">
      <c r="A168" s="455"/>
      <c r="B168" s="370"/>
      <c r="C168" s="370"/>
      <c r="D168" s="456"/>
      <c r="E168" s="72">
        <v>0</v>
      </c>
      <c r="F168" s="73" t="s">
        <v>51</v>
      </c>
      <c r="G168" s="75">
        <v>1</v>
      </c>
      <c r="H168" s="72">
        <v>0</v>
      </c>
      <c r="I168" s="73" t="s">
        <v>51</v>
      </c>
      <c r="J168" s="72">
        <v>1</v>
      </c>
      <c r="K168" s="436"/>
      <c r="L168" s="423"/>
      <c r="M168" s="437"/>
      <c r="N168" s="72">
        <f>IF(M170="","",M170)</f>
        <v>0</v>
      </c>
      <c r="O168" s="73" t="s">
        <v>51</v>
      </c>
      <c r="P168" s="75">
        <f>IF(K170="","",K170)</f>
        <v>1</v>
      </c>
      <c r="Q168" s="72">
        <f>IF(M172="","",M172)</f>
        <v>4</v>
      </c>
      <c r="R168" s="73" t="s">
        <v>51</v>
      </c>
      <c r="S168" s="75">
        <f>IF(K172="","",K172)</f>
        <v>2</v>
      </c>
      <c r="T168" s="463"/>
      <c r="U168" s="464"/>
      <c r="V168" s="463"/>
      <c r="W168" s="464"/>
      <c r="X168" s="463"/>
      <c r="Y168" s="464"/>
      <c r="Z168" s="463"/>
      <c r="AA168" s="464"/>
      <c r="AB168" s="463"/>
      <c r="AC168" s="464"/>
      <c r="AD168" s="463"/>
      <c r="AE168" s="464"/>
      <c r="AF168" s="463"/>
      <c r="AG168" s="464"/>
      <c r="AH168" s="477"/>
      <c r="AI168" s="478"/>
      <c r="AJ168" s="471"/>
    </row>
    <row r="169" spans="1:36" ht="13.5">
      <c r="A169" s="452" t="s">
        <v>122</v>
      </c>
      <c r="B169" s="453"/>
      <c r="C169" s="453"/>
      <c r="D169" s="454"/>
      <c r="E169" s="419" t="str">
        <f>IF(E170&gt;G170,"○",IF(E170&lt;G170,"●",IF(E170="","","△")))</f>
        <v>●</v>
      </c>
      <c r="F169" s="420"/>
      <c r="G169" s="428"/>
      <c r="H169" s="429" t="str">
        <f>IF(H170&gt;J170,"○",IF(H170&lt;J170,"●",IF(H170="","","△")))</f>
        <v>●</v>
      </c>
      <c r="I169" s="420"/>
      <c r="J169" s="421"/>
      <c r="K169" s="419" t="str">
        <f>IF(K170&gt;M170,"○",IF(K170&lt;M170,"●",IF(K170="","","△")))</f>
        <v>○</v>
      </c>
      <c r="L169" s="420"/>
      <c r="M169" s="421"/>
      <c r="N169" s="434"/>
      <c r="O169" s="411"/>
      <c r="P169" s="422"/>
      <c r="Q169" s="419" t="str">
        <f>IF(N171="○","●",IF(N171="●","○",IF(N171="","","△")))</f>
        <v>●</v>
      </c>
      <c r="R169" s="420"/>
      <c r="S169" s="421"/>
      <c r="T169" s="461">
        <f>IF(COUNTIF(E169:S169,"")=14,"",COUNTIF(E169:S169,"○"))</f>
        <v>1</v>
      </c>
      <c r="U169" s="462"/>
      <c r="V169" s="461">
        <f>IF(COUNTIF(E169:S169,"")=14,"",COUNTIF(E169:S169,"●"))</f>
        <v>3</v>
      </c>
      <c r="W169" s="462"/>
      <c r="X169" s="461">
        <f>IF(COUNTIF(E169:S169,"")=14,"",COUNTIF(E169:S169,"△"))</f>
        <v>0</v>
      </c>
      <c r="Y169" s="462"/>
      <c r="Z169" s="461">
        <f>IF(COUNTIF(E169:S169,"")=14,"",IF(E170="",0,E170)+IF(H170="",0,H170)+IF(K170="",0,K170)+IF(N170="",0,N170)+IF(Q170="",0,Q170))</f>
        <v>2</v>
      </c>
      <c r="AA169" s="462"/>
      <c r="AB169" s="461">
        <f>IF(COUNTIF(E169:S169,"")=14,"",IF(G170="",0,G170)+IF(J170="",0,J170)+IF(M170="",0,M170)+IF(P170="",0,P170)+IF(S170="",0,S170))</f>
        <v>10</v>
      </c>
      <c r="AC169" s="462"/>
      <c r="AD169" s="461">
        <f>IF(COUNTIF(E169:S169,"")=14,"",T169*3+X169)</f>
        <v>3</v>
      </c>
      <c r="AE169" s="462"/>
      <c r="AF169" s="461">
        <f>IF(COUNTIF(E169:S169,"")=14,"",Z169-AB169)</f>
        <v>-8</v>
      </c>
      <c r="AG169" s="462"/>
      <c r="AH169" s="467">
        <f>IF(COUNTIF(E169:S169,"")=14,"",RANK(AJ169,$AJ$163:$AJ$172,0))</f>
        <v>5</v>
      </c>
      <c r="AI169" s="468"/>
      <c r="AJ169" s="471">
        <f>IF(COUNTIF(E169:S169,"")=14,"",IF(AF169="",0,AF169*10000)+AF169*500+AD169*10)</f>
        <v>-83970</v>
      </c>
    </row>
    <row r="170" spans="1:36" ht="13.5">
      <c r="A170" s="455"/>
      <c r="B170" s="370"/>
      <c r="C170" s="370"/>
      <c r="D170" s="456"/>
      <c r="E170" s="72">
        <v>1</v>
      </c>
      <c r="F170" s="73" t="s">
        <v>51</v>
      </c>
      <c r="G170" s="75">
        <v>4</v>
      </c>
      <c r="H170" s="72">
        <v>0</v>
      </c>
      <c r="I170" s="73" t="s">
        <v>51</v>
      </c>
      <c r="J170" s="72">
        <v>4</v>
      </c>
      <c r="K170" s="74">
        <v>1</v>
      </c>
      <c r="L170" s="73" t="s">
        <v>51</v>
      </c>
      <c r="M170" s="75">
        <v>0</v>
      </c>
      <c r="N170" s="436"/>
      <c r="O170" s="423"/>
      <c r="P170" s="424"/>
      <c r="Q170" s="72">
        <f>IF(P172="","",P172)</f>
        <v>0</v>
      </c>
      <c r="R170" s="73" t="s">
        <v>51</v>
      </c>
      <c r="S170" s="72">
        <f>IF(N172="","",N172)</f>
        <v>2</v>
      </c>
      <c r="T170" s="463"/>
      <c r="U170" s="464"/>
      <c r="V170" s="463"/>
      <c r="W170" s="464"/>
      <c r="X170" s="463"/>
      <c r="Y170" s="464"/>
      <c r="Z170" s="463"/>
      <c r="AA170" s="464"/>
      <c r="AB170" s="463"/>
      <c r="AC170" s="464"/>
      <c r="AD170" s="463"/>
      <c r="AE170" s="464"/>
      <c r="AF170" s="463"/>
      <c r="AG170" s="464"/>
      <c r="AH170" s="477"/>
      <c r="AI170" s="478"/>
      <c r="AJ170" s="471"/>
    </row>
    <row r="171" spans="1:36" ht="13.5">
      <c r="A171" s="452" t="s">
        <v>156</v>
      </c>
      <c r="B171" s="453"/>
      <c r="C171" s="453"/>
      <c r="D171" s="454"/>
      <c r="E171" s="419" t="str">
        <f>IF(E172&gt;G172,"○",IF(E172&lt;G172,"●",IF(E172="","","△")))</f>
        <v>○</v>
      </c>
      <c r="F171" s="420"/>
      <c r="G171" s="428"/>
      <c r="H171" s="429" t="str">
        <f>IF(H172&gt;J172,"○",IF(H172&lt;J172,"●",IF(H172="","","△")))</f>
        <v>●</v>
      </c>
      <c r="I171" s="420"/>
      <c r="J171" s="421"/>
      <c r="K171" s="419" t="str">
        <f>IF(K172&gt;M172,"○",IF(K172&lt;M172,"●",IF(K172="","","△")))</f>
        <v>●</v>
      </c>
      <c r="L171" s="420"/>
      <c r="M171" s="421"/>
      <c r="N171" s="419" t="str">
        <f>IF(N172&gt;P172,"○",IF(N172&lt;P172,"●",IF(N172="","","△")))</f>
        <v>○</v>
      </c>
      <c r="O171" s="420"/>
      <c r="P171" s="421"/>
      <c r="Q171" s="434"/>
      <c r="R171" s="411"/>
      <c r="S171" s="422"/>
      <c r="T171" s="461">
        <f>IF(COUNTIF(E171:S171,"")=14,"",COUNTIF(E171:S171,"○"))</f>
        <v>2</v>
      </c>
      <c r="U171" s="462"/>
      <c r="V171" s="461">
        <f>IF(COUNTIF(E171:S171,"")=14,"",COUNTIF(E171:S171,"●"))</f>
        <v>2</v>
      </c>
      <c r="W171" s="462"/>
      <c r="X171" s="461">
        <f>IF(COUNTIF(E171:S171,"")=14,"",COUNTIF(E171:S171,"△"))</f>
        <v>0</v>
      </c>
      <c r="Y171" s="462"/>
      <c r="Z171" s="461">
        <f>IF(COUNTIF(E171:S171,"")=14,"",IF(E172="",0,E172)+IF(H172="",0,H172)+IF(K172="",0,K172)+IF(N172="",0,N172)+IF(Q172="",0,Q172))</f>
        <v>7</v>
      </c>
      <c r="AA171" s="462"/>
      <c r="AB171" s="461">
        <f>IF(COUNTIF(E171:S171,"")=14,"",IF(G172="",0,G172)+IF(J172="",0,J172)+IF(M172="",0,M172)+IF(P172="",0,P172)+IF(S172="",0,S172))</f>
        <v>7</v>
      </c>
      <c r="AC171" s="462"/>
      <c r="AD171" s="461">
        <f>IF(COUNTIF(E171:S171,"")=14,"",T171*3+X171)</f>
        <v>6</v>
      </c>
      <c r="AE171" s="462"/>
      <c r="AF171" s="461">
        <f>IF(COUNTIF(E171:S171,"")=14,"",Z171-AB171)</f>
        <v>0</v>
      </c>
      <c r="AG171" s="462"/>
      <c r="AH171" s="467">
        <f>IF(COUNTIF(E171:S171,"")=14,"",RANK(AJ171,$AJ$163:$AJ$172,0))</f>
        <v>3</v>
      </c>
      <c r="AI171" s="468"/>
      <c r="AJ171" s="471">
        <f>IF(COUNTIF(E171:S171,"")=14,"",IF(AF171="",0,AF171*10000)+AF171*500+AD171*10)</f>
        <v>60</v>
      </c>
    </row>
    <row r="172" spans="1:36" ht="14.25" thickBot="1">
      <c r="A172" s="479"/>
      <c r="B172" s="364"/>
      <c r="C172" s="364"/>
      <c r="D172" s="480"/>
      <c r="E172" s="76">
        <v>3</v>
      </c>
      <c r="F172" s="77" t="s">
        <v>51</v>
      </c>
      <c r="G172" s="78">
        <v>1</v>
      </c>
      <c r="H172" s="76">
        <v>0</v>
      </c>
      <c r="I172" s="77" t="s">
        <v>113</v>
      </c>
      <c r="J172" s="76">
        <v>2</v>
      </c>
      <c r="K172" s="79">
        <v>2</v>
      </c>
      <c r="L172" s="77" t="s">
        <v>51</v>
      </c>
      <c r="M172" s="78">
        <v>4</v>
      </c>
      <c r="N172" s="76">
        <v>2</v>
      </c>
      <c r="O172" s="77" t="s">
        <v>51</v>
      </c>
      <c r="P172" s="78">
        <v>0</v>
      </c>
      <c r="Q172" s="475"/>
      <c r="R172" s="412"/>
      <c r="S172" s="476"/>
      <c r="T172" s="465"/>
      <c r="U172" s="466"/>
      <c r="V172" s="465"/>
      <c r="W172" s="466"/>
      <c r="X172" s="465"/>
      <c r="Y172" s="466"/>
      <c r="Z172" s="465"/>
      <c r="AA172" s="466"/>
      <c r="AB172" s="465"/>
      <c r="AC172" s="466"/>
      <c r="AD172" s="465"/>
      <c r="AE172" s="466"/>
      <c r="AF172" s="465"/>
      <c r="AG172" s="466"/>
      <c r="AH172" s="469"/>
      <c r="AI172" s="470"/>
      <c r="AJ172" s="471"/>
    </row>
    <row r="173" ht="14.25" thickBot="1"/>
    <row r="174" spans="1:71" ht="13.5">
      <c r="A174" s="446" t="s">
        <v>137</v>
      </c>
      <c r="B174" s="447"/>
      <c r="C174" s="447"/>
      <c r="D174" s="447"/>
      <c r="E174" s="442" t="str">
        <f>IF($A175="","",$A175)</f>
        <v>プロメテウス</v>
      </c>
      <c r="F174" s="442"/>
      <c r="G174" s="443"/>
      <c r="H174" s="441" t="str">
        <f>IF($A177="","",$A177)</f>
        <v>ＦＣ渋谷</v>
      </c>
      <c r="I174" s="442"/>
      <c r="J174" s="443"/>
      <c r="K174" s="441" t="str">
        <f>IF($A179="","",$A179)</f>
        <v>緑山ＳＣ</v>
      </c>
      <c r="L174" s="442"/>
      <c r="M174" s="443"/>
      <c r="N174" s="441" t="str">
        <f>IF($A181="","",$A181)</f>
        <v>アローレはちきた</v>
      </c>
      <c r="O174" s="442"/>
      <c r="P174" s="442"/>
      <c r="Q174" s="438" t="s">
        <v>43</v>
      </c>
      <c r="R174" s="438"/>
      <c r="S174" s="438" t="s">
        <v>44</v>
      </c>
      <c r="T174" s="438"/>
      <c r="U174" s="438" t="s">
        <v>45</v>
      </c>
      <c r="V174" s="438"/>
      <c r="W174" s="438" t="s">
        <v>46</v>
      </c>
      <c r="X174" s="438"/>
      <c r="Y174" s="438" t="s">
        <v>47</v>
      </c>
      <c r="Z174" s="438"/>
      <c r="AA174" s="438" t="s">
        <v>48</v>
      </c>
      <c r="AB174" s="438"/>
      <c r="AC174" s="439" t="s">
        <v>49</v>
      </c>
      <c r="AD174" s="439"/>
      <c r="AE174" s="438" t="s">
        <v>50</v>
      </c>
      <c r="AF174" s="440"/>
      <c r="AG174" s="47"/>
      <c r="AJ174" s="228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</row>
    <row r="175" spans="1:71" ht="13.5">
      <c r="A175" s="452" t="s">
        <v>194</v>
      </c>
      <c r="B175" s="453"/>
      <c r="C175" s="453"/>
      <c r="D175" s="454"/>
      <c r="E175" s="434"/>
      <c r="F175" s="411"/>
      <c r="G175" s="435"/>
      <c r="H175" s="429" t="str">
        <f>IF(E177="○","●",IF(E177="●","○",IF(E177="","","△")))</f>
        <v>●</v>
      </c>
      <c r="I175" s="420"/>
      <c r="J175" s="421"/>
      <c r="K175" s="419" t="str">
        <f>IF(E179="○","●",IF(E179="●","○",IF(E179="","","△")))</f>
        <v>○</v>
      </c>
      <c r="L175" s="420"/>
      <c r="M175" s="428"/>
      <c r="N175" s="429" t="str">
        <f>IF(E181="○","●",IF(E181="●","○",IF(E181="","","△")))</f>
        <v>○</v>
      </c>
      <c r="O175" s="420"/>
      <c r="P175" s="421"/>
      <c r="Q175" s="413">
        <f>IF(COUNTIF(E175:P175,"")=14,"",COUNTIF(E175:P175,"○"))</f>
        <v>2</v>
      </c>
      <c r="R175" s="413"/>
      <c r="S175" s="413">
        <f>IF(COUNTIF(E175:P175,"")=14,"",COUNTIF(E175:P175,"●"))</f>
        <v>1</v>
      </c>
      <c r="T175" s="413"/>
      <c r="U175" s="413">
        <f>IF(COUNTIF(E175:P175,"")=14,"",COUNTIF(E175:P175,"△"))</f>
        <v>0</v>
      </c>
      <c r="V175" s="413"/>
      <c r="W175" s="413">
        <f>IF(COUNTIF(E175:P175,"")=14,"",IF(E176="",0,E176)+IF(H176="",0,H176)+IF(K176="",0,K176)+IF(N176="",0,N176))</f>
        <v>5</v>
      </c>
      <c r="X175" s="413"/>
      <c r="Y175" s="413">
        <f>IF(COUNTIF(E175:P175,"")=14,"",IF(G176="",0,G176)+IF(J176="",0,J176)+IF(M176="",0,M176)+IF(P176="",0,P176))</f>
        <v>3</v>
      </c>
      <c r="Z175" s="413"/>
      <c r="AA175" s="413">
        <f>IF(COUNTIF(E175:P175,"")=14,"",Q175*3+U175)</f>
        <v>6</v>
      </c>
      <c r="AB175" s="413"/>
      <c r="AC175" s="413">
        <f>IF(COUNTIF(E175:P175,"")=14,"",W175-Y175)</f>
        <v>2</v>
      </c>
      <c r="AD175" s="413"/>
      <c r="AE175" s="415">
        <f>IF(COUNTIF(E175:P175,"")=14,"",RANK(AG175,$AG$175:$AG$182,0))</f>
        <v>2</v>
      </c>
      <c r="AF175" s="416"/>
      <c r="AG175" s="410">
        <f>IF(COUNTIF(E175:P175,"")=14,"",IF(AC175="",0,AC175*10000)+AC175*500+AA175*10)</f>
        <v>21060</v>
      </c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</row>
    <row r="176" spans="1:71" ht="13.5">
      <c r="A176" s="455"/>
      <c r="B176" s="370"/>
      <c r="C176" s="370"/>
      <c r="D176" s="456"/>
      <c r="E176" s="436"/>
      <c r="F176" s="423"/>
      <c r="G176" s="437"/>
      <c r="H176" s="72">
        <f>IF(G178="","",G178)</f>
        <v>0</v>
      </c>
      <c r="I176" s="73" t="s">
        <v>51</v>
      </c>
      <c r="J176" s="72">
        <f>IF(E178="","",E178)</f>
        <v>3</v>
      </c>
      <c r="K176" s="74">
        <f>IF(G180="","",G180)</f>
        <v>4</v>
      </c>
      <c r="L176" s="73" t="s">
        <v>51</v>
      </c>
      <c r="M176" s="75">
        <f>IF(E180="","",E180)</f>
        <v>0</v>
      </c>
      <c r="N176" s="72">
        <f>IF(G182="","",G182)</f>
        <v>1</v>
      </c>
      <c r="O176" s="73" t="s">
        <v>51</v>
      </c>
      <c r="P176" s="75">
        <f>IF(E182="","",E182)</f>
        <v>0</v>
      </c>
      <c r="Q176" s="413"/>
      <c r="R176" s="413"/>
      <c r="S176" s="413"/>
      <c r="T176" s="413"/>
      <c r="U176" s="413"/>
      <c r="V176" s="413"/>
      <c r="W176" s="413"/>
      <c r="X176" s="413"/>
      <c r="Y176" s="413"/>
      <c r="Z176" s="413"/>
      <c r="AA176" s="413"/>
      <c r="AB176" s="413"/>
      <c r="AC176" s="413"/>
      <c r="AD176" s="413"/>
      <c r="AE176" s="497"/>
      <c r="AF176" s="498"/>
      <c r="AG176" s="410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</row>
    <row r="177" spans="1:71" ht="13.5">
      <c r="A177" s="452" t="s">
        <v>195</v>
      </c>
      <c r="B177" s="453"/>
      <c r="C177" s="453"/>
      <c r="D177" s="454"/>
      <c r="E177" s="419" t="str">
        <f>IF(E178&gt;G178,"○",IF(E178&lt;G178,"●",IF(E178="","","△")))</f>
        <v>○</v>
      </c>
      <c r="F177" s="420"/>
      <c r="G177" s="421"/>
      <c r="H177" s="434"/>
      <c r="I177" s="411"/>
      <c r="J177" s="422"/>
      <c r="K177" s="419" t="str">
        <f>IF(H179="○","●",IF(H179="●","○",IF(H179="","","△")))</f>
        <v>○</v>
      </c>
      <c r="L177" s="420"/>
      <c r="M177" s="428"/>
      <c r="N177" s="429" t="str">
        <f>IF(H181="○","●",IF(H181="●","○",IF(H181="","","△")))</f>
        <v>○</v>
      </c>
      <c r="O177" s="420"/>
      <c r="P177" s="421"/>
      <c r="Q177" s="413">
        <f>IF(COUNTIF(E177:P177,"")=14,"",COUNTIF(E177:P177,"○"))</f>
        <v>3</v>
      </c>
      <c r="R177" s="413"/>
      <c r="S177" s="413">
        <f>IF(COUNTIF(E177:P177,"")=14,"",COUNTIF(E177:P177,"●"))</f>
        <v>0</v>
      </c>
      <c r="T177" s="413"/>
      <c r="U177" s="413">
        <f>IF(COUNTIF(E177:P177,"")=14,"",COUNTIF(E177:P177,"△"))</f>
        <v>0</v>
      </c>
      <c r="V177" s="413"/>
      <c r="W177" s="413">
        <f>IF(COUNTIF(E177:P177,"")=14,"",IF(E178="",0,E178)+IF(H178="",0,H178)+IF(K178="",0,K178)+IF(N178="",0,N178))</f>
        <v>10</v>
      </c>
      <c r="X177" s="413"/>
      <c r="Y177" s="413">
        <f>IF(COUNTIF(E177:P177,"")=14,"",IF(G178="",0,G178)+IF(J178="",0,J178)+IF(M178="",0,M178)+IF(P178="",0,P178))</f>
        <v>0</v>
      </c>
      <c r="Z177" s="413"/>
      <c r="AA177" s="413">
        <f>IF(COUNTIF(E177:P177,"")=14,"",Q177*3+U177)</f>
        <v>9</v>
      </c>
      <c r="AB177" s="413"/>
      <c r="AC177" s="413">
        <f>IF(COUNTIF(E177:P177,"")=14,"",W177-Y177)</f>
        <v>10</v>
      </c>
      <c r="AD177" s="413"/>
      <c r="AE177" s="415">
        <f>IF(COUNTIF(E177:P177,"")=14,"",RANK(AG177,$AG$175:$AG$182,0))</f>
        <v>1</v>
      </c>
      <c r="AF177" s="416"/>
      <c r="AG177" s="410">
        <f>IF(COUNTIF(E177:P177,"")=14,"",IF(AC177="",0,AC177*10000)+AC177*500+AA177*10)</f>
        <v>105090</v>
      </c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</row>
    <row r="178" spans="1:104" ht="13.5">
      <c r="A178" s="455"/>
      <c r="B178" s="370"/>
      <c r="C178" s="370"/>
      <c r="D178" s="456"/>
      <c r="E178" s="72">
        <v>3</v>
      </c>
      <c r="F178" s="73" t="s">
        <v>51</v>
      </c>
      <c r="G178" s="75">
        <v>0</v>
      </c>
      <c r="H178" s="436"/>
      <c r="I178" s="423"/>
      <c r="J178" s="424"/>
      <c r="K178" s="74">
        <f>IF(J180="","",J180)</f>
        <v>3</v>
      </c>
      <c r="L178" s="73" t="s">
        <v>51</v>
      </c>
      <c r="M178" s="75">
        <f>IF(H180="","",H180)</f>
        <v>0</v>
      </c>
      <c r="N178" s="72">
        <f>IF(J182="","",J182)</f>
        <v>4</v>
      </c>
      <c r="O178" s="73" t="s">
        <v>51</v>
      </c>
      <c r="P178" s="75">
        <f>IF(H182="","",H182)</f>
        <v>0</v>
      </c>
      <c r="Q178" s="413"/>
      <c r="R178" s="413"/>
      <c r="S178" s="413"/>
      <c r="T178" s="413"/>
      <c r="U178" s="413"/>
      <c r="V178" s="413"/>
      <c r="W178" s="413"/>
      <c r="X178" s="413"/>
      <c r="Y178" s="413"/>
      <c r="Z178" s="413"/>
      <c r="AA178" s="413"/>
      <c r="AB178" s="413"/>
      <c r="AC178" s="413"/>
      <c r="AD178" s="413"/>
      <c r="AE178" s="497"/>
      <c r="AF178" s="498"/>
      <c r="AG178" s="410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CC178" s="80"/>
      <c r="CD178" s="80"/>
      <c r="CE178" s="80"/>
      <c r="CF178" s="80"/>
      <c r="CG178" s="81"/>
      <c r="CH178" s="81"/>
      <c r="CI178" s="82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</row>
    <row r="179" spans="1:104" ht="13.5">
      <c r="A179" s="452" t="s">
        <v>196</v>
      </c>
      <c r="B179" s="453"/>
      <c r="C179" s="453"/>
      <c r="D179" s="454"/>
      <c r="E179" s="419" t="str">
        <f>IF(E180&gt;G180,"○",IF(E180&lt;G180,"●",IF(E180="","","△")))</f>
        <v>●</v>
      </c>
      <c r="F179" s="420"/>
      <c r="G179" s="428"/>
      <c r="H179" s="429" t="str">
        <f>IF(H180&gt;J180,"○",IF(H180&lt;J180,"●",IF(H180="","","△")))</f>
        <v>●</v>
      </c>
      <c r="I179" s="420"/>
      <c r="J179" s="421"/>
      <c r="K179" s="434"/>
      <c r="L179" s="411"/>
      <c r="M179" s="435"/>
      <c r="N179" s="429" t="str">
        <f>IF(K181="○","●",IF(K181="●","○",IF(K181="","","△")))</f>
        <v>○</v>
      </c>
      <c r="O179" s="420"/>
      <c r="P179" s="421"/>
      <c r="Q179" s="413">
        <f>IF(COUNTIF(E179:P179,"")=14,"",COUNTIF(E179:P179,"○"))</f>
        <v>1</v>
      </c>
      <c r="R179" s="413"/>
      <c r="S179" s="413">
        <f>IF(COUNTIF(E179:P179,"")=14,"",COUNTIF(E179:P179,"●"))</f>
        <v>2</v>
      </c>
      <c r="T179" s="413"/>
      <c r="U179" s="413">
        <f>IF(COUNTIF(E179:P179,"")=14,"",COUNTIF(E179:P179,"△"))</f>
        <v>0</v>
      </c>
      <c r="V179" s="413"/>
      <c r="W179" s="413">
        <f>IF(COUNTIF(E179:P179,"")=14,"",IF(E180="",0,E180)+IF(H180="",0,H180)+IF(K180="",0,K180)+IF(N180="",0,N180))</f>
        <v>3</v>
      </c>
      <c r="X179" s="413"/>
      <c r="Y179" s="413">
        <f>IF(COUNTIF(E179:P179,"")=14,"",IF(G180="",0,G180)+IF(J180="",0,J180)+IF(M180="",0,M180)+IF(P180="",0,P180))</f>
        <v>8</v>
      </c>
      <c r="Z179" s="413"/>
      <c r="AA179" s="413">
        <f>IF(COUNTIF(E179:P179,"")=14,"",Q179*3+U179)</f>
        <v>3</v>
      </c>
      <c r="AB179" s="413"/>
      <c r="AC179" s="413">
        <f>IF(COUNTIF(E179:P179,"")=14,"",W179-Y179)</f>
        <v>-5</v>
      </c>
      <c r="AD179" s="413"/>
      <c r="AE179" s="415">
        <f>IF(COUNTIF(E179:P179,"")=14,"",RANK(AG179,$AG$175:$AG$182,0))</f>
        <v>3</v>
      </c>
      <c r="AF179" s="416"/>
      <c r="AG179" s="410">
        <f>IF(COUNTIF(E179:P179,"")=14,"",IF(AC179="",0,AC179*10000)+AC179*500+AA179*10)</f>
        <v>-52470</v>
      </c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CC179" s="80"/>
      <c r="CD179" s="80"/>
      <c r="CE179" s="80"/>
      <c r="CF179" s="80"/>
      <c r="CG179" s="81"/>
      <c r="CH179" s="81"/>
      <c r="CI179" s="82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</row>
    <row r="180" spans="1:104" ht="13.5">
      <c r="A180" s="455"/>
      <c r="B180" s="370"/>
      <c r="C180" s="370"/>
      <c r="D180" s="456"/>
      <c r="E180" s="72">
        <v>0</v>
      </c>
      <c r="F180" s="73" t="s">
        <v>51</v>
      </c>
      <c r="G180" s="75">
        <v>4</v>
      </c>
      <c r="H180" s="72">
        <v>0</v>
      </c>
      <c r="I180" s="73" t="s">
        <v>51</v>
      </c>
      <c r="J180" s="72">
        <v>3</v>
      </c>
      <c r="K180" s="436"/>
      <c r="L180" s="423"/>
      <c r="M180" s="437"/>
      <c r="N180" s="72">
        <f>IF(M182="","",M182)</f>
        <v>3</v>
      </c>
      <c r="O180" s="73" t="s">
        <v>51</v>
      </c>
      <c r="P180" s="75">
        <f>IF(K182="","",K182)</f>
        <v>1</v>
      </c>
      <c r="Q180" s="413"/>
      <c r="R180" s="413"/>
      <c r="S180" s="413"/>
      <c r="T180" s="413"/>
      <c r="U180" s="413"/>
      <c r="V180" s="413"/>
      <c r="W180" s="413"/>
      <c r="X180" s="413"/>
      <c r="Y180" s="413"/>
      <c r="Z180" s="413"/>
      <c r="AA180" s="413"/>
      <c r="AB180" s="413"/>
      <c r="AC180" s="413"/>
      <c r="AD180" s="413"/>
      <c r="AE180" s="497"/>
      <c r="AF180" s="498"/>
      <c r="AG180" s="410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</row>
    <row r="181" spans="1:104" ht="13.5">
      <c r="A181" s="452" t="s">
        <v>152</v>
      </c>
      <c r="B181" s="453"/>
      <c r="C181" s="453"/>
      <c r="D181" s="454"/>
      <c r="E181" s="419" t="str">
        <f>IF(E182&gt;G182,"○",IF(E182&lt;G182,"●",IF(E182="","","△")))</f>
        <v>●</v>
      </c>
      <c r="F181" s="420"/>
      <c r="G181" s="428"/>
      <c r="H181" s="429" t="str">
        <f>IF(H182&gt;J182,"○",IF(H182&lt;J182,"●",IF(H182="","","△")))</f>
        <v>●</v>
      </c>
      <c r="I181" s="420"/>
      <c r="J181" s="421"/>
      <c r="K181" s="419" t="str">
        <f>IF(K182&gt;M182,"○",IF(K182&lt;M182,"●",IF(K182="","","△")))</f>
        <v>●</v>
      </c>
      <c r="L181" s="420"/>
      <c r="M181" s="421"/>
      <c r="N181" s="434"/>
      <c r="O181" s="411"/>
      <c r="P181" s="422"/>
      <c r="Q181" s="413">
        <f>IF(COUNTIF(E181:P181,"")=14,"",COUNTIF(E181:P181,"○"))</f>
        <v>0</v>
      </c>
      <c r="R181" s="413"/>
      <c r="S181" s="413">
        <f>IF(COUNTIF(E181:P181,"")=14,"",COUNTIF(E181:P181,"●"))</f>
        <v>3</v>
      </c>
      <c r="T181" s="413"/>
      <c r="U181" s="413">
        <f>IF(COUNTIF(E181:P181,"")=14,"",COUNTIF(E181:P181,"△"))</f>
        <v>0</v>
      </c>
      <c r="V181" s="413"/>
      <c r="W181" s="413">
        <f>IF(COUNTIF(E181:P181,"")=14,"",IF(E182="",0,E182)+IF(H182="",0,H182)+IF(K182="",0,K182)+IF(N182="",0,N182))</f>
        <v>1</v>
      </c>
      <c r="X181" s="413"/>
      <c r="Y181" s="413">
        <f>IF(COUNTIF(E181:P181,"")=14,"",IF(G182="",0,G182)+IF(J182="",0,J182)+IF(M182="",0,M182)+IF(P182="",0,P182))</f>
        <v>8</v>
      </c>
      <c r="Z181" s="413"/>
      <c r="AA181" s="413">
        <f>IF(COUNTIF(E181:P181,"")=14,"",Q181*3+U181)</f>
        <v>0</v>
      </c>
      <c r="AB181" s="413"/>
      <c r="AC181" s="413">
        <f>IF(COUNTIF(E181:P181,"")=14,"",W181-Y181)</f>
        <v>-7</v>
      </c>
      <c r="AD181" s="413"/>
      <c r="AE181" s="415">
        <f>IF(COUNTIF(E181:P181,"")=14,"",RANK(AG181,$AG$175:$AG$182,0))</f>
        <v>4</v>
      </c>
      <c r="AF181" s="416"/>
      <c r="AG181" s="410">
        <f>IF(COUNTIF(E181:P181,"")=14,"",IF(AC181="",0,AC181*10000)+AC181*500+AA181*10)</f>
        <v>-73500</v>
      </c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</row>
    <row r="182" spans="1:104" ht="14.25" thickBot="1">
      <c r="A182" s="479"/>
      <c r="B182" s="364"/>
      <c r="C182" s="364"/>
      <c r="D182" s="480"/>
      <c r="E182" s="76">
        <v>0</v>
      </c>
      <c r="F182" s="77" t="s">
        <v>51</v>
      </c>
      <c r="G182" s="78">
        <v>1</v>
      </c>
      <c r="H182" s="76">
        <v>0</v>
      </c>
      <c r="I182" s="77" t="s">
        <v>51</v>
      </c>
      <c r="J182" s="76">
        <v>4</v>
      </c>
      <c r="K182" s="79">
        <v>1</v>
      </c>
      <c r="L182" s="77" t="s">
        <v>51</v>
      </c>
      <c r="M182" s="78">
        <v>3</v>
      </c>
      <c r="N182" s="475"/>
      <c r="O182" s="412"/>
      <c r="P182" s="476"/>
      <c r="Q182" s="414"/>
      <c r="R182" s="414"/>
      <c r="S182" s="414"/>
      <c r="T182" s="414"/>
      <c r="U182" s="414"/>
      <c r="V182" s="414"/>
      <c r="W182" s="414"/>
      <c r="X182" s="414"/>
      <c r="Y182" s="414"/>
      <c r="Z182" s="414"/>
      <c r="AA182" s="414"/>
      <c r="AB182" s="414"/>
      <c r="AC182" s="414"/>
      <c r="AD182" s="414"/>
      <c r="AE182" s="417"/>
      <c r="AF182" s="418"/>
      <c r="AG182" s="410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</row>
    <row r="183" spans="1:38" ht="14.25" customHeight="1" thickBot="1">
      <c r="A183" s="172"/>
      <c r="B183" s="172"/>
      <c r="C183" s="172"/>
      <c r="D183" s="172"/>
      <c r="E183" s="172"/>
      <c r="F183" s="172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172"/>
      <c r="T183" s="172"/>
      <c r="U183" s="172"/>
      <c r="V183" s="172"/>
      <c r="W183" s="172"/>
      <c r="X183" s="172"/>
      <c r="Y183" s="172"/>
      <c r="Z183" s="172"/>
      <c r="AA183" s="172"/>
      <c r="AB183" s="172"/>
      <c r="AC183" s="172"/>
      <c r="AD183" s="172"/>
      <c r="AE183" s="172"/>
      <c r="AF183" s="172"/>
      <c r="AG183" s="172"/>
      <c r="AH183" s="172"/>
      <c r="AI183" s="172"/>
      <c r="AJ183" s="84"/>
      <c r="AK183" s="84"/>
      <c r="AL183" s="84"/>
    </row>
    <row r="184" spans="1:71" ht="13.5">
      <c r="A184" s="472" t="s">
        <v>138</v>
      </c>
      <c r="B184" s="473"/>
      <c r="C184" s="473"/>
      <c r="D184" s="474"/>
      <c r="E184" s="442" t="str">
        <f>IF($A185="","",$A185)</f>
        <v>ＦＣ目黒</v>
      </c>
      <c r="F184" s="442"/>
      <c r="G184" s="443"/>
      <c r="H184" s="441" t="str">
        <f>IF($A187="","",$A187)</f>
        <v>東京小山</v>
      </c>
      <c r="I184" s="442"/>
      <c r="J184" s="443"/>
      <c r="K184" s="441" t="str">
        <f>IF($A189="","",$A189)</f>
        <v>ＦＣ台東</v>
      </c>
      <c r="L184" s="442"/>
      <c r="M184" s="443"/>
      <c r="N184" s="441" t="str">
        <f>IF($A191="","",$A191)</f>
        <v>ＳＫ－オンゼ</v>
      </c>
      <c r="O184" s="442"/>
      <c r="P184" s="442"/>
      <c r="Q184" s="438" t="s">
        <v>43</v>
      </c>
      <c r="R184" s="438"/>
      <c r="S184" s="438" t="s">
        <v>44</v>
      </c>
      <c r="T184" s="438"/>
      <c r="U184" s="438" t="s">
        <v>45</v>
      </c>
      <c r="V184" s="438"/>
      <c r="W184" s="438" t="s">
        <v>46</v>
      </c>
      <c r="X184" s="438"/>
      <c r="Y184" s="438" t="s">
        <v>47</v>
      </c>
      <c r="Z184" s="438"/>
      <c r="AA184" s="438" t="s">
        <v>48</v>
      </c>
      <c r="AB184" s="438"/>
      <c r="AC184" s="439" t="s">
        <v>49</v>
      </c>
      <c r="AD184" s="439"/>
      <c r="AE184" s="438" t="s">
        <v>50</v>
      </c>
      <c r="AF184" s="440"/>
      <c r="AG184" s="47"/>
      <c r="AJ184" s="228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</row>
    <row r="185" spans="1:71" ht="13.5">
      <c r="A185" s="452" t="s">
        <v>197</v>
      </c>
      <c r="B185" s="453"/>
      <c r="C185" s="453"/>
      <c r="D185" s="454"/>
      <c r="E185" s="434"/>
      <c r="F185" s="411"/>
      <c r="G185" s="435"/>
      <c r="H185" s="429" t="str">
        <f>IF(E187="○","●",IF(E187="●","○",IF(E187="","","△")))</f>
        <v>○</v>
      </c>
      <c r="I185" s="420"/>
      <c r="J185" s="421"/>
      <c r="K185" s="419" t="str">
        <f>IF(E189="○","●",IF(E189="●","○",IF(E189="","","△")))</f>
        <v>○</v>
      </c>
      <c r="L185" s="420"/>
      <c r="M185" s="428"/>
      <c r="N185" s="429" t="str">
        <f>IF(E191="○","●",IF(E191="●","○",IF(E191="","","△")))</f>
        <v>△</v>
      </c>
      <c r="O185" s="420"/>
      <c r="P185" s="421"/>
      <c r="Q185" s="413">
        <f>IF(COUNTIF(E185:P185,"")=14,"",COUNTIF(E185:P185,"○"))</f>
        <v>2</v>
      </c>
      <c r="R185" s="413"/>
      <c r="S185" s="413">
        <f>IF(COUNTIF(E185:P185,"")=14,"",COUNTIF(E185:P185,"●"))</f>
        <v>0</v>
      </c>
      <c r="T185" s="413"/>
      <c r="U185" s="413">
        <f>IF(COUNTIF(E185:P185,"")=14,"",COUNTIF(E185:P185,"△"))</f>
        <v>1</v>
      </c>
      <c r="V185" s="413"/>
      <c r="W185" s="413">
        <f>IF(COUNTIF(E185:P185,"")=14,"",IF(E186="",0,E186)+IF(H186="",0,H186)+IF(K186="",0,K186)+IF(N186="",0,N186))</f>
        <v>5</v>
      </c>
      <c r="X185" s="413"/>
      <c r="Y185" s="413">
        <f>IF(COUNTIF(E185:P185,"")=14,"",IF(G186="",0,G186)+IF(J186="",0,J186)+IF(M186="",0,M186)+IF(P186="",0,P186))</f>
        <v>0</v>
      </c>
      <c r="Z185" s="413"/>
      <c r="AA185" s="413">
        <f>IF(COUNTIF(E185:P185,"")=14,"",Q185*3+U185)</f>
        <v>7</v>
      </c>
      <c r="AB185" s="413"/>
      <c r="AC185" s="413">
        <f>IF(COUNTIF(E185:P185,"")=14,"",W185-Y185)</f>
        <v>5</v>
      </c>
      <c r="AD185" s="413"/>
      <c r="AE185" s="415">
        <f>IF(COUNTIF(E185:P185,"")=14,"",RANK(AG185,$AG$185:$AG$192,0))</f>
        <v>1</v>
      </c>
      <c r="AF185" s="416"/>
      <c r="AG185" s="410">
        <f>IF(COUNTIF(E185:P185,"")=14,"",IF(AC185="",0,AC185*10000)+AC185*500+AA185*10)</f>
        <v>52570</v>
      </c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</row>
    <row r="186" spans="1:71" ht="13.5">
      <c r="A186" s="455"/>
      <c r="B186" s="370"/>
      <c r="C186" s="370"/>
      <c r="D186" s="456"/>
      <c r="E186" s="436"/>
      <c r="F186" s="423"/>
      <c r="G186" s="437"/>
      <c r="H186" s="72">
        <f>IF(G188="","",G188)</f>
        <v>3</v>
      </c>
      <c r="I186" s="73" t="s">
        <v>51</v>
      </c>
      <c r="J186" s="72">
        <f>IF(E188="","",E188)</f>
        <v>0</v>
      </c>
      <c r="K186" s="74">
        <f>IF(G190="","",G190)</f>
        <v>2</v>
      </c>
      <c r="L186" s="73" t="s">
        <v>51</v>
      </c>
      <c r="M186" s="75">
        <f>IF(E190="","",E190)</f>
        <v>0</v>
      </c>
      <c r="N186" s="72">
        <f>IF(G192="","",G192)</f>
        <v>0</v>
      </c>
      <c r="O186" s="73" t="s">
        <v>51</v>
      </c>
      <c r="P186" s="75">
        <f>IF(E192="","",E192)</f>
        <v>0</v>
      </c>
      <c r="Q186" s="413"/>
      <c r="R186" s="413"/>
      <c r="S186" s="413"/>
      <c r="T186" s="413"/>
      <c r="U186" s="413"/>
      <c r="V186" s="413"/>
      <c r="W186" s="413"/>
      <c r="X186" s="413"/>
      <c r="Y186" s="413"/>
      <c r="Z186" s="413"/>
      <c r="AA186" s="413"/>
      <c r="AB186" s="413"/>
      <c r="AC186" s="413"/>
      <c r="AD186" s="413"/>
      <c r="AE186" s="497"/>
      <c r="AF186" s="498"/>
      <c r="AG186" s="410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</row>
    <row r="187" spans="1:71" ht="13.5">
      <c r="A187" s="452" t="s">
        <v>198</v>
      </c>
      <c r="B187" s="453"/>
      <c r="C187" s="453"/>
      <c r="D187" s="454"/>
      <c r="E187" s="419" t="str">
        <f>IF(E188&gt;G188,"○",IF(E188&lt;G188,"●",IF(E188="","","△")))</f>
        <v>●</v>
      </c>
      <c r="F187" s="420"/>
      <c r="G187" s="421"/>
      <c r="H187" s="434"/>
      <c r="I187" s="411"/>
      <c r="J187" s="422"/>
      <c r="K187" s="419" t="str">
        <f>IF(H189="○","●",IF(H189="●","○",IF(H189="","","△")))</f>
        <v>●</v>
      </c>
      <c r="L187" s="420"/>
      <c r="M187" s="428"/>
      <c r="N187" s="429" t="str">
        <f>IF(H191="○","●",IF(H191="●","○",IF(H191="","","△")))</f>
        <v>●</v>
      </c>
      <c r="O187" s="420"/>
      <c r="P187" s="421"/>
      <c r="Q187" s="413">
        <f>IF(COUNTIF(E187:P187,"")=14,"",COUNTIF(E187:P187,"○"))</f>
        <v>0</v>
      </c>
      <c r="R187" s="413"/>
      <c r="S187" s="413">
        <f>IF(COUNTIF(E187:P187,"")=14,"",COUNTIF(E187:P187,"●"))</f>
        <v>3</v>
      </c>
      <c r="T187" s="413"/>
      <c r="U187" s="413">
        <f>IF(COUNTIF(E187:P187,"")=14,"",COUNTIF(E187:P187,"△"))</f>
        <v>0</v>
      </c>
      <c r="V187" s="413"/>
      <c r="W187" s="413">
        <f>IF(COUNTIF(E187:P187,"")=14,"",IF(E188="",0,E188)+IF(H188="",0,H188)+IF(K188="",0,K188)+IF(N188="",0,N188))</f>
        <v>1</v>
      </c>
      <c r="X187" s="413"/>
      <c r="Y187" s="413">
        <f>IF(COUNTIF(E187:P187,"")=14,"",IF(G188="",0,G188)+IF(J188="",0,J188)+IF(M188="",0,M188)+IF(P188="",0,P188))</f>
        <v>6</v>
      </c>
      <c r="Z187" s="413"/>
      <c r="AA187" s="413">
        <f>IF(COUNTIF(E187:P187,"")=14,"",Q187*3+U187)</f>
        <v>0</v>
      </c>
      <c r="AB187" s="413"/>
      <c r="AC187" s="413">
        <f>IF(COUNTIF(E187:P187,"")=14,"",W187-Y187)</f>
        <v>-5</v>
      </c>
      <c r="AD187" s="413"/>
      <c r="AE187" s="415">
        <f>IF(COUNTIF(E187:P187,"")=14,"",RANK(AG187,$AG$185:$AG$192,0))</f>
        <v>4</v>
      </c>
      <c r="AF187" s="416"/>
      <c r="AG187" s="410">
        <f>IF(COUNTIF(E187:P187,"")=14,"",IF(AC187="",0,AC187*10000)+AC187*500+AA187*10)</f>
        <v>-52500</v>
      </c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</row>
    <row r="188" spans="1:104" ht="13.5">
      <c r="A188" s="455"/>
      <c r="B188" s="370"/>
      <c r="C188" s="370"/>
      <c r="D188" s="456"/>
      <c r="E188" s="72">
        <v>0</v>
      </c>
      <c r="F188" s="73" t="s">
        <v>51</v>
      </c>
      <c r="G188" s="75">
        <v>3</v>
      </c>
      <c r="H188" s="436"/>
      <c r="I188" s="423"/>
      <c r="J188" s="424"/>
      <c r="K188" s="74">
        <f>IF(J190="","",J190)</f>
        <v>1</v>
      </c>
      <c r="L188" s="73" t="s">
        <v>51</v>
      </c>
      <c r="M188" s="75">
        <f>IF(H190="","",H190)</f>
        <v>2</v>
      </c>
      <c r="N188" s="72">
        <f>IF(J192="","",J192)</f>
        <v>0</v>
      </c>
      <c r="O188" s="73" t="s">
        <v>51</v>
      </c>
      <c r="P188" s="75">
        <f>IF(H192="","",H192)</f>
        <v>1</v>
      </c>
      <c r="Q188" s="413"/>
      <c r="R188" s="413"/>
      <c r="S188" s="413"/>
      <c r="T188" s="413"/>
      <c r="U188" s="413"/>
      <c r="V188" s="413"/>
      <c r="W188" s="413"/>
      <c r="X188" s="413"/>
      <c r="Y188" s="413"/>
      <c r="Z188" s="413"/>
      <c r="AA188" s="413"/>
      <c r="AB188" s="413"/>
      <c r="AC188" s="413"/>
      <c r="AD188" s="413"/>
      <c r="AE188" s="497"/>
      <c r="AF188" s="498"/>
      <c r="AG188" s="410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CC188" s="80"/>
      <c r="CD188" s="80"/>
      <c r="CE188" s="80"/>
      <c r="CF188" s="80"/>
      <c r="CG188" s="81"/>
      <c r="CH188" s="81"/>
      <c r="CI188" s="82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</row>
    <row r="189" spans="1:104" ht="13.5">
      <c r="A189" s="452" t="s">
        <v>199</v>
      </c>
      <c r="B189" s="453"/>
      <c r="C189" s="453"/>
      <c r="D189" s="454"/>
      <c r="E189" s="419" t="str">
        <f>IF(E190&gt;G190,"○",IF(E190&lt;G190,"●",IF(E190="","","△")))</f>
        <v>●</v>
      </c>
      <c r="F189" s="420"/>
      <c r="G189" s="428"/>
      <c r="H189" s="429" t="str">
        <f>IF(H190&gt;J190,"○",IF(H190&lt;J190,"●",IF(H190="","","△")))</f>
        <v>○</v>
      </c>
      <c r="I189" s="420"/>
      <c r="J189" s="421"/>
      <c r="K189" s="434"/>
      <c r="L189" s="411"/>
      <c r="M189" s="435"/>
      <c r="N189" s="429" t="str">
        <f>IF(K191="○","●",IF(K191="●","○",IF(K191="","","△")))</f>
        <v>△</v>
      </c>
      <c r="O189" s="420"/>
      <c r="P189" s="421"/>
      <c r="Q189" s="413">
        <f>IF(COUNTIF(E189:P189,"")=14,"",COUNTIF(E189:P189,"○"))</f>
        <v>1</v>
      </c>
      <c r="R189" s="413"/>
      <c r="S189" s="413">
        <f>IF(COUNTIF(E189:P189,"")=14,"",COUNTIF(E189:P189,"●"))</f>
        <v>1</v>
      </c>
      <c r="T189" s="413"/>
      <c r="U189" s="413">
        <f>IF(COUNTIF(E189:P189,"")=14,"",COUNTIF(E189:P189,"△"))</f>
        <v>1</v>
      </c>
      <c r="V189" s="413"/>
      <c r="W189" s="413">
        <f>IF(COUNTIF(E189:P189,"")=14,"",IF(E190="",0,E190)+IF(H190="",0,H190)+IF(K190="",0,K190)+IF(N190="",0,N190))</f>
        <v>2</v>
      </c>
      <c r="X189" s="413"/>
      <c r="Y189" s="413">
        <f>IF(COUNTIF(E189:P189,"")=14,"",IF(G190="",0,G190)+IF(J190="",0,J190)+IF(M190="",0,M190)+IF(P190="",0,P190))</f>
        <v>3</v>
      </c>
      <c r="Z189" s="413"/>
      <c r="AA189" s="413">
        <f>IF(COUNTIF(E189:P189,"")=14,"",Q189*3+U189)</f>
        <v>4</v>
      </c>
      <c r="AB189" s="413"/>
      <c r="AC189" s="413">
        <f>IF(COUNTIF(E189:P189,"")=14,"",W189-Y189)</f>
        <v>-1</v>
      </c>
      <c r="AD189" s="413"/>
      <c r="AE189" s="415">
        <f>IF(COUNTIF(E189:P189,"")=14,"",RANK(AG189,$AG$185:$AG$192,0))</f>
        <v>3</v>
      </c>
      <c r="AF189" s="416"/>
      <c r="AG189" s="410">
        <f>IF(COUNTIF(E189:P189,"")=14,"",IF(AC189="",0,AC189*10000)+AC189*500+AA189*10)</f>
        <v>-10460</v>
      </c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CC189" s="80"/>
      <c r="CD189" s="80"/>
      <c r="CE189" s="80"/>
      <c r="CF189" s="80"/>
      <c r="CG189" s="81"/>
      <c r="CH189" s="81"/>
      <c r="CI189" s="82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</row>
    <row r="190" spans="1:104" ht="13.5">
      <c r="A190" s="455"/>
      <c r="B190" s="370"/>
      <c r="C190" s="370"/>
      <c r="D190" s="456"/>
      <c r="E190" s="72">
        <v>0</v>
      </c>
      <c r="F190" s="73" t="s">
        <v>51</v>
      </c>
      <c r="G190" s="75">
        <v>2</v>
      </c>
      <c r="H190" s="72">
        <v>2</v>
      </c>
      <c r="I190" s="73" t="s">
        <v>51</v>
      </c>
      <c r="J190" s="72">
        <v>1</v>
      </c>
      <c r="K190" s="436"/>
      <c r="L190" s="423"/>
      <c r="M190" s="437"/>
      <c r="N190" s="72">
        <f>IF(M192="","",M192)</f>
        <v>0</v>
      </c>
      <c r="O190" s="73" t="s">
        <v>51</v>
      </c>
      <c r="P190" s="75">
        <f>IF(K192="","",K192)</f>
        <v>0</v>
      </c>
      <c r="Q190" s="413"/>
      <c r="R190" s="413"/>
      <c r="S190" s="413"/>
      <c r="T190" s="413"/>
      <c r="U190" s="413"/>
      <c r="V190" s="413"/>
      <c r="W190" s="413"/>
      <c r="X190" s="413"/>
      <c r="Y190" s="413"/>
      <c r="Z190" s="413"/>
      <c r="AA190" s="413"/>
      <c r="AB190" s="413"/>
      <c r="AC190" s="413"/>
      <c r="AD190" s="413"/>
      <c r="AE190" s="497"/>
      <c r="AF190" s="498"/>
      <c r="AG190" s="410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</row>
    <row r="191" spans="1:104" ht="13.5">
      <c r="A191" s="452" t="s">
        <v>236</v>
      </c>
      <c r="B191" s="453"/>
      <c r="C191" s="453"/>
      <c r="D191" s="454"/>
      <c r="E191" s="419" t="str">
        <f>IF(E192&gt;G192,"○",IF(E192&lt;G192,"●",IF(E192="","","△")))</f>
        <v>△</v>
      </c>
      <c r="F191" s="420"/>
      <c r="G191" s="428"/>
      <c r="H191" s="429" t="str">
        <f>IF(H192&gt;J192,"○",IF(H192&lt;J192,"●",IF(H192="","","△")))</f>
        <v>○</v>
      </c>
      <c r="I191" s="420"/>
      <c r="J191" s="421"/>
      <c r="K191" s="419" t="str">
        <f>IF(K192&gt;M192,"○",IF(K192&lt;M192,"●",IF(K192="","","△")))</f>
        <v>△</v>
      </c>
      <c r="L191" s="420"/>
      <c r="M191" s="421"/>
      <c r="N191" s="434"/>
      <c r="O191" s="411"/>
      <c r="P191" s="422"/>
      <c r="Q191" s="413">
        <f>IF(COUNTIF(E191:P191,"")=14,"",COUNTIF(E191:P191,"○"))</f>
        <v>1</v>
      </c>
      <c r="R191" s="413"/>
      <c r="S191" s="413">
        <f>IF(COUNTIF(E191:P191,"")=14,"",COUNTIF(E191:P191,"●"))</f>
        <v>0</v>
      </c>
      <c r="T191" s="413"/>
      <c r="U191" s="413">
        <f>IF(COUNTIF(E191:P191,"")=14,"",COUNTIF(E191:P191,"△"))</f>
        <v>2</v>
      </c>
      <c r="V191" s="413"/>
      <c r="W191" s="413">
        <f>IF(COUNTIF(E191:P191,"")=14,"",IF(E192="",0,E192)+IF(H192="",0,H192)+IF(K192="",0,K192)+IF(N192="",0,N192))</f>
        <v>1</v>
      </c>
      <c r="X191" s="413"/>
      <c r="Y191" s="413">
        <f>IF(COUNTIF(E191:P191,"")=14,"",IF(G192="",0,G192)+IF(J192="",0,J192)+IF(M192="",0,M192)+IF(P192="",0,P192))</f>
        <v>0</v>
      </c>
      <c r="Z191" s="413"/>
      <c r="AA191" s="413">
        <f>IF(COUNTIF(E191:P191,"")=14,"",Q191*3+U191)</f>
        <v>5</v>
      </c>
      <c r="AB191" s="413"/>
      <c r="AC191" s="413">
        <f>IF(COUNTIF(E191:P191,"")=14,"",W191-Y191)</f>
        <v>1</v>
      </c>
      <c r="AD191" s="413"/>
      <c r="AE191" s="415">
        <f>IF(COUNTIF(E191:P191,"")=14,"",RANK(AG191,$AG$185:$AG$192,0))</f>
        <v>2</v>
      </c>
      <c r="AF191" s="416"/>
      <c r="AG191" s="410">
        <f>IF(COUNTIF(E191:P191,"")=14,"",IF(AC191="",0,AC191*10000)+AC191*500+AA191*10)</f>
        <v>10550</v>
      </c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</row>
    <row r="192" spans="1:104" ht="14.25" thickBot="1">
      <c r="A192" s="479"/>
      <c r="B192" s="364"/>
      <c r="C192" s="364"/>
      <c r="D192" s="480"/>
      <c r="E192" s="76">
        <v>0</v>
      </c>
      <c r="F192" s="77" t="s">
        <v>51</v>
      </c>
      <c r="G192" s="78">
        <v>0</v>
      </c>
      <c r="H192" s="76">
        <v>1</v>
      </c>
      <c r="I192" s="77" t="s">
        <v>51</v>
      </c>
      <c r="J192" s="76">
        <v>0</v>
      </c>
      <c r="K192" s="79">
        <v>0</v>
      </c>
      <c r="L192" s="77" t="s">
        <v>51</v>
      </c>
      <c r="M192" s="78">
        <v>0</v>
      </c>
      <c r="N192" s="475"/>
      <c r="O192" s="412"/>
      <c r="P192" s="476"/>
      <c r="Q192" s="414"/>
      <c r="R192" s="414"/>
      <c r="S192" s="414"/>
      <c r="T192" s="414"/>
      <c r="U192" s="414"/>
      <c r="V192" s="414"/>
      <c r="W192" s="414"/>
      <c r="X192" s="414"/>
      <c r="Y192" s="414"/>
      <c r="Z192" s="414"/>
      <c r="AA192" s="414"/>
      <c r="AB192" s="414"/>
      <c r="AC192" s="414"/>
      <c r="AD192" s="414"/>
      <c r="AE192" s="417"/>
      <c r="AF192" s="418"/>
      <c r="AG192" s="410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</row>
  </sheetData>
  <sheetProtection/>
  <mergeCells count="1375">
    <mergeCell ref="AE191:AF192"/>
    <mergeCell ref="AG191:AG192"/>
    <mergeCell ref="S191:T192"/>
    <mergeCell ref="U191:V192"/>
    <mergeCell ref="W191:X192"/>
    <mergeCell ref="Y191:Z192"/>
    <mergeCell ref="AA191:AB192"/>
    <mergeCell ref="AC191:AD192"/>
    <mergeCell ref="A191:D192"/>
    <mergeCell ref="E191:G191"/>
    <mergeCell ref="H191:J191"/>
    <mergeCell ref="K191:M191"/>
    <mergeCell ref="N191:P192"/>
    <mergeCell ref="Q191:R192"/>
    <mergeCell ref="W189:X190"/>
    <mergeCell ref="Y189:Z190"/>
    <mergeCell ref="N189:P189"/>
    <mergeCell ref="Q189:R190"/>
    <mergeCell ref="S189:T190"/>
    <mergeCell ref="U189:V190"/>
    <mergeCell ref="AA189:AB190"/>
    <mergeCell ref="AC189:AD190"/>
    <mergeCell ref="AE189:AF190"/>
    <mergeCell ref="AG189:AG190"/>
    <mergeCell ref="A189:D190"/>
    <mergeCell ref="E189:G189"/>
    <mergeCell ref="H189:J189"/>
    <mergeCell ref="K189:M190"/>
    <mergeCell ref="W187:X188"/>
    <mergeCell ref="Y187:Z188"/>
    <mergeCell ref="AE187:AF188"/>
    <mergeCell ref="AG187:AG188"/>
    <mergeCell ref="AA187:AB188"/>
    <mergeCell ref="AC187:AD188"/>
    <mergeCell ref="A187:D188"/>
    <mergeCell ref="E187:G187"/>
    <mergeCell ref="H187:J188"/>
    <mergeCell ref="K187:M187"/>
    <mergeCell ref="N187:P187"/>
    <mergeCell ref="Q187:R188"/>
    <mergeCell ref="S187:T188"/>
    <mergeCell ref="U187:V188"/>
    <mergeCell ref="W185:X186"/>
    <mergeCell ref="Y185:Z186"/>
    <mergeCell ref="AA185:AB186"/>
    <mergeCell ref="AC185:AD186"/>
    <mergeCell ref="AE185:AF186"/>
    <mergeCell ref="AG185:AG186"/>
    <mergeCell ref="AC184:AD184"/>
    <mergeCell ref="AE184:AF184"/>
    <mergeCell ref="A185:D186"/>
    <mergeCell ref="E185:G186"/>
    <mergeCell ref="H185:J185"/>
    <mergeCell ref="K185:M185"/>
    <mergeCell ref="N185:P185"/>
    <mergeCell ref="Q185:R186"/>
    <mergeCell ref="S185:T186"/>
    <mergeCell ref="U185:V186"/>
    <mergeCell ref="Y181:Z182"/>
    <mergeCell ref="AA181:AB182"/>
    <mergeCell ref="Q184:R184"/>
    <mergeCell ref="S184:T184"/>
    <mergeCell ref="U184:V184"/>
    <mergeCell ref="W184:X184"/>
    <mergeCell ref="AC181:AD182"/>
    <mergeCell ref="AE181:AF182"/>
    <mergeCell ref="AG181:AG182"/>
    <mergeCell ref="A184:D184"/>
    <mergeCell ref="E184:G184"/>
    <mergeCell ref="H184:J184"/>
    <mergeCell ref="K184:M184"/>
    <mergeCell ref="N184:P184"/>
    <mergeCell ref="Y184:Z184"/>
    <mergeCell ref="AA184:AB184"/>
    <mergeCell ref="AG179:AG180"/>
    <mergeCell ref="A181:D182"/>
    <mergeCell ref="E181:G181"/>
    <mergeCell ref="H181:J181"/>
    <mergeCell ref="K181:M181"/>
    <mergeCell ref="N181:P182"/>
    <mergeCell ref="Q181:R182"/>
    <mergeCell ref="S181:T182"/>
    <mergeCell ref="U181:V182"/>
    <mergeCell ref="W181:X182"/>
    <mergeCell ref="U179:V180"/>
    <mergeCell ref="W179:X180"/>
    <mergeCell ref="Y179:Z180"/>
    <mergeCell ref="AA179:AB180"/>
    <mergeCell ref="AC179:AD180"/>
    <mergeCell ref="AE179:AF180"/>
    <mergeCell ref="AC177:AD178"/>
    <mergeCell ref="AE177:AF178"/>
    <mergeCell ref="AG177:AG178"/>
    <mergeCell ref="A179:D180"/>
    <mergeCell ref="E179:G179"/>
    <mergeCell ref="H179:J179"/>
    <mergeCell ref="K179:M180"/>
    <mergeCell ref="N179:P179"/>
    <mergeCell ref="Q179:R180"/>
    <mergeCell ref="S179:T180"/>
    <mergeCell ref="Q177:R178"/>
    <mergeCell ref="S177:T178"/>
    <mergeCell ref="AE175:AF176"/>
    <mergeCell ref="U177:V178"/>
    <mergeCell ref="W177:X178"/>
    <mergeCell ref="Y177:Z178"/>
    <mergeCell ref="AA177:AB178"/>
    <mergeCell ref="W175:X176"/>
    <mergeCell ref="AG175:AG176"/>
    <mergeCell ref="A177:D178"/>
    <mergeCell ref="E177:G177"/>
    <mergeCell ref="H177:J178"/>
    <mergeCell ref="K177:M177"/>
    <mergeCell ref="N177:P177"/>
    <mergeCell ref="Y175:Z176"/>
    <mergeCell ref="AA175:AB176"/>
    <mergeCell ref="AC175:AD176"/>
    <mergeCell ref="N175:P175"/>
    <mergeCell ref="Q175:R176"/>
    <mergeCell ref="S175:T176"/>
    <mergeCell ref="U175:V176"/>
    <mergeCell ref="A175:D176"/>
    <mergeCell ref="E175:G176"/>
    <mergeCell ref="H175:J175"/>
    <mergeCell ref="K175:M175"/>
    <mergeCell ref="U174:V174"/>
    <mergeCell ref="W174:X174"/>
    <mergeCell ref="Y174:Z174"/>
    <mergeCell ref="AE174:AF174"/>
    <mergeCell ref="AJ171:AJ172"/>
    <mergeCell ref="AA174:AB174"/>
    <mergeCell ref="AC174:AD174"/>
    <mergeCell ref="A174:D174"/>
    <mergeCell ref="E174:G174"/>
    <mergeCell ref="H174:J174"/>
    <mergeCell ref="K174:M174"/>
    <mergeCell ref="N174:P174"/>
    <mergeCell ref="Q174:R174"/>
    <mergeCell ref="S174:T174"/>
    <mergeCell ref="AB169:AC170"/>
    <mergeCell ref="V171:W172"/>
    <mergeCell ref="X171:Y172"/>
    <mergeCell ref="AH171:AI172"/>
    <mergeCell ref="A171:D172"/>
    <mergeCell ref="E171:G171"/>
    <mergeCell ref="H171:J171"/>
    <mergeCell ref="K171:M171"/>
    <mergeCell ref="N171:P171"/>
    <mergeCell ref="Q171:S172"/>
    <mergeCell ref="T171:U172"/>
    <mergeCell ref="X167:Y168"/>
    <mergeCell ref="N167:P167"/>
    <mergeCell ref="AH167:AI168"/>
    <mergeCell ref="AJ167:AJ168"/>
    <mergeCell ref="N169:P170"/>
    <mergeCell ref="T169:U170"/>
    <mergeCell ref="V169:W170"/>
    <mergeCell ref="X169:Y170"/>
    <mergeCell ref="Z169:AA170"/>
    <mergeCell ref="AD169:AE170"/>
    <mergeCell ref="AF169:AG170"/>
    <mergeCell ref="AJ169:AJ170"/>
    <mergeCell ref="AJ163:AJ164"/>
    <mergeCell ref="H165:J166"/>
    <mergeCell ref="N165:P165"/>
    <mergeCell ref="T165:U166"/>
    <mergeCell ref="V165:W166"/>
    <mergeCell ref="X165:Y166"/>
    <mergeCell ref="Z165:AA166"/>
    <mergeCell ref="AB165:AC166"/>
    <mergeCell ref="AD165:AE166"/>
    <mergeCell ref="AF165:AG166"/>
    <mergeCell ref="AH162:AI162"/>
    <mergeCell ref="E163:G164"/>
    <mergeCell ref="K163:M163"/>
    <mergeCell ref="T163:U164"/>
    <mergeCell ref="V163:W164"/>
    <mergeCell ref="X163:Y164"/>
    <mergeCell ref="Z163:AA164"/>
    <mergeCell ref="AB163:AC164"/>
    <mergeCell ref="AD163:AE164"/>
    <mergeCell ref="AH163:AI164"/>
    <mergeCell ref="AJ153:AJ154"/>
    <mergeCell ref="AD155:AE156"/>
    <mergeCell ref="AJ157:AJ158"/>
    <mergeCell ref="AJ155:AJ156"/>
    <mergeCell ref="AD157:AE158"/>
    <mergeCell ref="AF157:AG158"/>
    <mergeCell ref="AF155:AG156"/>
    <mergeCell ref="AH155:AI156"/>
    <mergeCell ref="AH157:AI158"/>
    <mergeCell ref="V155:W156"/>
    <mergeCell ref="X155:Y156"/>
    <mergeCell ref="AF153:AG154"/>
    <mergeCell ref="AH153:AI154"/>
    <mergeCell ref="Z155:AA156"/>
    <mergeCell ref="AB155:AC156"/>
    <mergeCell ref="AF151:AG152"/>
    <mergeCell ref="T157:U158"/>
    <mergeCell ref="Z157:AA158"/>
    <mergeCell ref="AB157:AC158"/>
    <mergeCell ref="V157:W158"/>
    <mergeCell ref="X157:Y158"/>
    <mergeCell ref="T153:U154"/>
    <mergeCell ref="V153:W154"/>
    <mergeCell ref="X153:Y154"/>
    <mergeCell ref="T155:U156"/>
    <mergeCell ref="AB151:AC152"/>
    <mergeCell ref="AD151:AE152"/>
    <mergeCell ref="T150:U150"/>
    <mergeCell ref="Z153:AA154"/>
    <mergeCell ref="AB153:AC154"/>
    <mergeCell ref="AD153:AE154"/>
    <mergeCell ref="AD150:AE150"/>
    <mergeCell ref="T151:U152"/>
    <mergeCell ref="V151:W152"/>
    <mergeCell ref="X151:Y152"/>
    <mergeCell ref="Z151:AA152"/>
    <mergeCell ref="A150:D150"/>
    <mergeCell ref="E150:G150"/>
    <mergeCell ref="H150:J150"/>
    <mergeCell ref="K150:M150"/>
    <mergeCell ref="N150:P150"/>
    <mergeCell ref="Q150:S150"/>
    <mergeCell ref="AF145:AG146"/>
    <mergeCell ref="AH145:AI146"/>
    <mergeCell ref="V150:W150"/>
    <mergeCell ref="X150:Y150"/>
    <mergeCell ref="Z150:AA150"/>
    <mergeCell ref="AB150:AC150"/>
    <mergeCell ref="AH150:AI150"/>
    <mergeCell ref="AF150:AG150"/>
    <mergeCell ref="Z147:AA148"/>
    <mergeCell ref="AB147:AC148"/>
    <mergeCell ref="AH147:AI148"/>
    <mergeCell ref="AJ147:AJ148"/>
    <mergeCell ref="Q147:S148"/>
    <mergeCell ref="T147:U148"/>
    <mergeCell ref="V147:W148"/>
    <mergeCell ref="X147:Y148"/>
    <mergeCell ref="AJ143:AJ144"/>
    <mergeCell ref="E145:G145"/>
    <mergeCell ref="N145:P146"/>
    <mergeCell ref="T145:U146"/>
    <mergeCell ref="V145:W146"/>
    <mergeCell ref="X145:Y146"/>
    <mergeCell ref="Z145:AA146"/>
    <mergeCell ref="AB145:AC146"/>
    <mergeCell ref="AD145:AE146"/>
    <mergeCell ref="AJ145:AJ146"/>
    <mergeCell ref="X143:Y144"/>
    <mergeCell ref="Z143:AA144"/>
    <mergeCell ref="AB143:AC144"/>
    <mergeCell ref="AH143:AI144"/>
    <mergeCell ref="AB141:AC142"/>
    <mergeCell ref="AD143:AE144"/>
    <mergeCell ref="AF143:AG144"/>
    <mergeCell ref="E143:G143"/>
    <mergeCell ref="H143:J143"/>
    <mergeCell ref="K143:M144"/>
    <mergeCell ref="N143:P143"/>
    <mergeCell ref="Q143:S143"/>
    <mergeCell ref="T143:U144"/>
    <mergeCell ref="V143:W144"/>
    <mergeCell ref="AF139:AG140"/>
    <mergeCell ref="AH139:AI140"/>
    <mergeCell ref="AJ139:AJ140"/>
    <mergeCell ref="H141:J142"/>
    <mergeCell ref="T141:U142"/>
    <mergeCell ref="V141:W142"/>
    <mergeCell ref="X141:Y142"/>
    <mergeCell ref="Z141:AA142"/>
    <mergeCell ref="Q141:S141"/>
    <mergeCell ref="AH141:AI142"/>
    <mergeCell ref="X139:Y140"/>
    <mergeCell ref="Z139:AA140"/>
    <mergeCell ref="AB139:AC140"/>
    <mergeCell ref="AD139:AE140"/>
    <mergeCell ref="AH135:AI136"/>
    <mergeCell ref="V138:W138"/>
    <mergeCell ref="X138:Y138"/>
    <mergeCell ref="Z138:AA138"/>
    <mergeCell ref="AB138:AC138"/>
    <mergeCell ref="AH138:AI138"/>
    <mergeCell ref="AJ135:AJ136"/>
    <mergeCell ref="A138:D138"/>
    <mergeCell ref="E138:G138"/>
    <mergeCell ref="H138:J138"/>
    <mergeCell ref="K138:M138"/>
    <mergeCell ref="N138:P138"/>
    <mergeCell ref="Q138:S138"/>
    <mergeCell ref="T138:U138"/>
    <mergeCell ref="N135:P135"/>
    <mergeCell ref="AD138:AE138"/>
    <mergeCell ref="AH133:AI134"/>
    <mergeCell ref="AJ133:AJ134"/>
    <mergeCell ref="K135:M135"/>
    <mergeCell ref="Q135:S136"/>
    <mergeCell ref="T135:U136"/>
    <mergeCell ref="V135:W136"/>
    <mergeCell ref="X135:Y136"/>
    <mergeCell ref="Z135:AA136"/>
    <mergeCell ref="AB135:AC136"/>
    <mergeCell ref="AD135:AE136"/>
    <mergeCell ref="AB131:AC132"/>
    <mergeCell ref="AD131:AE132"/>
    <mergeCell ref="AF131:AG132"/>
    <mergeCell ref="AH131:AI132"/>
    <mergeCell ref="T131:U132"/>
    <mergeCell ref="V131:W132"/>
    <mergeCell ref="AJ131:AJ132"/>
    <mergeCell ref="H133:J133"/>
    <mergeCell ref="N133:P134"/>
    <mergeCell ref="T133:U134"/>
    <mergeCell ref="V133:W134"/>
    <mergeCell ref="X133:Y134"/>
    <mergeCell ref="X131:Y132"/>
    <mergeCell ref="Z131:AA132"/>
    <mergeCell ref="Q129:S129"/>
    <mergeCell ref="T129:U130"/>
    <mergeCell ref="AD129:AE130"/>
    <mergeCell ref="AF129:AG130"/>
    <mergeCell ref="AH129:AI130"/>
    <mergeCell ref="AJ129:AJ130"/>
    <mergeCell ref="AF126:AG126"/>
    <mergeCell ref="AB127:AC128"/>
    <mergeCell ref="AD127:AE128"/>
    <mergeCell ref="AF127:AG128"/>
    <mergeCell ref="AH127:AI128"/>
    <mergeCell ref="AJ127:AJ128"/>
    <mergeCell ref="AH126:AI126"/>
    <mergeCell ref="AB129:AC130"/>
    <mergeCell ref="AJ123:AJ124"/>
    <mergeCell ref="A126:D126"/>
    <mergeCell ref="E126:G126"/>
    <mergeCell ref="H126:J126"/>
    <mergeCell ref="K126:M126"/>
    <mergeCell ref="N126:P126"/>
    <mergeCell ref="Q126:S126"/>
    <mergeCell ref="T126:U126"/>
    <mergeCell ref="AD126:AE126"/>
    <mergeCell ref="K123:M123"/>
    <mergeCell ref="AF121:AG122"/>
    <mergeCell ref="AH121:AI122"/>
    <mergeCell ref="AF123:AG124"/>
    <mergeCell ref="AH123:AI124"/>
    <mergeCell ref="AH119:AI120"/>
    <mergeCell ref="AJ121:AJ122"/>
    <mergeCell ref="N123:P123"/>
    <mergeCell ref="Q123:S124"/>
    <mergeCell ref="T123:U124"/>
    <mergeCell ref="V123:W124"/>
    <mergeCell ref="X123:Y124"/>
    <mergeCell ref="Z123:AA124"/>
    <mergeCell ref="AB121:AC122"/>
    <mergeCell ref="AD121:AE122"/>
    <mergeCell ref="Q121:S121"/>
    <mergeCell ref="Z121:AA122"/>
    <mergeCell ref="AB119:AC120"/>
    <mergeCell ref="AD119:AE120"/>
    <mergeCell ref="T119:U120"/>
    <mergeCell ref="V119:W120"/>
    <mergeCell ref="AH117:AI118"/>
    <mergeCell ref="AJ117:AJ118"/>
    <mergeCell ref="AJ119:AJ120"/>
    <mergeCell ref="K121:M121"/>
    <mergeCell ref="N121:P122"/>
    <mergeCell ref="T121:U122"/>
    <mergeCell ref="V121:W122"/>
    <mergeCell ref="X121:Y122"/>
    <mergeCell ref="X119:Y120"/>
    <mergeCell ref="Z119:AA120"/>
    <mergeCell ref="AD117:AE118"/>
    <mergeCell ref="AF117:AG118"/>
    <mergeCell ref="AF119:AG120"/>
    <mergeCell ref="AF115:AG116"/>
    <mergeCell ref="AH115:AI116"/>
    <mergeCell ref="AJ115:AJ116"/>
    <mergeCell ref="E117:G117"/>
    <mergeCell ref="H117:J118"/>
    <mergeCell ref="T117:U118"/>
    <mergeCell ref="V117:W118"/>
    <mergeCell ref="X117:Y118"/>
    <mergeCell ref="Z117:AA118"/>
    <mergeCell ref="AB117:AC118"/>
    <mergeCell ref="N115:P115"/>
    <mergeCell ref="T114:U114"/>
    <mergeCell ref="V114:W114"/>
    <mergeCell ref="X114:Y114"/>
    <mergeCell ref="T115:U116"/>
    <mergeCell ref="V115:W116"/>
    <mergeCell ref="X115:Y116"/>
    <mergeCell ref="Q115:S115"/>
    <mergeCell ref="AB115:AC116"/>
    <mergeCell ref="AD115:AE116"/>
    <mergeCell ref="Z115:AA116"/>
    <mergeCell ref="A115:D116"/>
    <mergeCell ref="E115:G116"/>
    <mergeCell ref="H115:J115"/>
    <mergeCell ref="K115:M115"/>
    <mergeCell ref="X111:Y112"/>
    <mergeCell ref="Z111:AA112"/>
    <mergeCell ref="AB111:AC112"/>
    <mergeCell ref="AD111:AE112"/>
    <mergeCell ref="AJ111:AJ112"/>
    <mergeCell ref="A114:D114"/>
    <mergeCell ref="E114:G114"/>
    <mergeCell ref="H114:J114"/>
    <mergeCell ref="K114:M114"/>
    <mergeCell ref="N114:P114"/>
    <mergeCell ref="T111:U112"/>
    <mergeCell ref="V111:W112"/>
    <mergeCell ref="Q114:S114"/>
    <mergeCell ref="AF111:AG112"/>
    <mergeCell ref="AJ107:AJ108"/>
    <mergeCell ref="T109:U110"/>
    <mergeCell ref="V109:W110"/>
    <mergeCell ref="X109:Y110"/>
    <mergeCell ref="Z109:AA110"/>
    <mergeCell ref="AB109:AC110"/>
    <mergeCell ref="AD109:AE110"/>
    <mergeCell ref="AF109:AG110"/>
    <mergeCell ref="AH109:AI110"/>
    <mergeCell ref="AJ109:AJ110"/>
    <mergeCell ref="X107:Y108"/>
    <mergeCell ref="Z107:AA108"/>
    <mergeCell ref="AB107:AC108"/>
    <mergeCell ref="AD107:AE108"/>
    <mergeCell ref="AF107:AG108"/>
    <mergeCell ref="AH107:AI108"/>
    <mergeCell ref="AJ103:AJ104"/>
    <mergeCell ref="T105:U106"/>
    <mergeCell ref="V105:W106"/>
    <mergeCell ref="X105:Y106"/>
    <mergeCell ref="Z105:AA106"/>
    <mergeCell ref="AB105:AC106"/>
    <mergeCell ref="AD105:AE106"/>
    <mergeCell ref="AF105:AG106"/>
    <mergeCell ref="AH105:AI106"/>
    <mergeCell ref="AJ105:AJ106"/>
    <mergeCell ref="AH102:AI102"/>
    <mergeCell ref="T103:U104"/>
    <mergeCell ref="V103:W104"/>
    <mergeCell ref="X103:Y104"/>
    <mergeCell ref="Z103:AA104"/>
    <mergeCell ref="AB103:AC104"/>
    <mergeCell ref="AD103:AE104"/>
    <mergeCell ref="AF103:AG104"/>
    <mergeCell ref="AH103:AI104"/>
    <mergeCell ref="Y75:Z76"/>
    <mergeCell ref="AA75:AB76"/>
    <mergeCell ref="AC75:AD76"/>
    <mergeCell ref="AE75:AF76"/>
    <mergeCell ref="AG75:AG76"/>
    <mergeCell ref="AB102:AC102"/>
    <mergeCell ref="AB83:AC84"/>
    <mergeCell ref="X85:Y86"/>
    <mergeCell ref="Z85:AA86"/>
    <mergeCell ref="AG73:AG74"/>
    <mergeCell ref="A75:D76"/>
    <mergeCell ref="E75:G75"/>
    <mergeCell ref="H75:J75"/>
    <mergeCell ref="K75:M75"/>
    <mergeCell ref="N75:P76"/>
    <mergeCell ref="Q75:R76"/>
    <mergeCell ref="S75:T76"/>
    <mergeCell ref="U75:V76"/>
    <mergeCell ref="W75:X76"/>
    <mergeCell ref="S71:T72"/>
    <mergeCell ref="N71:P71"/>
    <mergeCell ref="AE71:AF72"/>
    <mergeCell ref="U73:V74"/>
    <mergeCell ref="W73:X74"/>
    <mergeCell ref="Y73:Z74"/>
    <mergeCell ref="AA73:AB74"/>
    <mergeCell ref="W71:X72"/>
    <mergeCell ref="Y71:Z72"/>
    <mergeCell ref="AA71:AB72"/>
    <mergeCell ref="A73:D74"/>
    <mergeCell ref="E73:G73"/>
    <mergeCell ref="H73:J73"/>
    <mergeCell ref="K73:M74"/>
    <mergeCell ref="A71:D72"/>
    <mergeCell ref="E71:G71"/>
    <mergeCell ref="H71:J72"/>
    <mergeCell ref="K71:M71"/>
    <mergeCell ref="U71:V72"/>
    <mergeCell ref="W68:X68"/>
    <mergeCell ref="Y68:Z68"/>
    <mergeCell ref="AE68:AF68"/>
    <mergeCell ref="U69:V70"/>
    <mergeCell ref="W69:X70"/>
    <mergeCell ref="AE69:AF70"/>
    <mergeCell ref="Y69:Z70"/>
    <mergeCell ref="AA69:AB70"/>
    <mergeCell ref="AC69:AD70"/>
    <mergeCell ref="A69:D70"/>
    <mergeCell ref="E69:G70"/>
    <mergeCell ref="H69:J69"/>
    <mergeCell ref="K69:M69"/>
    <mergeCell ref="N69:P69"/>
    <mergeCell ref="Q69:R70"/>
    <mergeCell ref="S69:T70"/>
    <mergeCell ref="AB45:AC46"/>
    <mergeCell ref="V45:W46"/>
    <mergeCell ref="X45:Y46"/>
    <mergeCell ref="Y51:Z52"/>
    <mergeCell ref="S51:T52"/>
    <mergeCell ref="U51:V52"/>
    <mergeCell ref="W51:X52"/>
    <mergeCell ref="AD45:AE46"/>
    <mergeCell ref="AF45:AG46"/>
    <mergeCell ref="AA68:AB68"/>
    <mergeCell ref="AC68:AD68"/>
    <mergeCell ref="AA51:AB52"/>
    <mergeCell ref="AA48:AB48"/>
    <mergeCell ref="AC58:AD58"/>
    <mergeCell ref="AC61:AD62"/>
    <mergeCell ref="AE61:AF62"/>
    <mergeCell ref="AA61:AB62"/>
    <mergeCell ref="AH45:AI46"/>
    <mergeCell ref="AJ45:AJ46"/>
    <mergeCell ref="AJ43:AJ44"/>
    <mergeCell ref="A45:D46"/>
    <mergeCell ref="E45:G45"/>
    <mergeCell ref="H45:J45"/>
    <mergeCell ref="K45:M45"/>
    <mergeCell ref="N45:P45"/>
    <mergeCell ref="Q45:S46"/>
    <mergeCell ref="T45:U46"/>
    <mergeCell ref="X43:Y44"/>
    <mergeCell ref="Z43:AA44"/>
    <mergeCell ref="Z45:AA46"/>
    <mergeCell ref="AB43:AC44"/>
    <mergeCell ref="AD43:AE44"/>
    <mergeCell ref="AF43:AG44"/>
    <mergeCell ref="AH43:AI44"/>
    <mergeCell ref="AH41:AI42"/>
    <mergeCell ref="AJ41:AJ42"/>
    <mergeCell ref="A43:D44"/>
    <mergeCell ref="E43:G43"/>
    <mergeCell ref="H43:J43"/>
    <mergeCell ref="K43:M43"/>
    <mergeCell ref="N43:P44"/>
    <mergeCell ref="Q43:S43"/>
    <mergeCell ref="T43:U44"/>
    <mergeCell ref="V43:W44"/>
    <mergeCell ref="N41:P41"/>
    <mergeCell ref="V39:W40"/>
    <mergeCell ref="AD41:AE42"/>
    <mergeCell ref="AF41:AG42"/>
    <mergeCell ref="AF39:AG40"/>
    <mergeCell ref="V41:W42"/>
    <mergeCell ref="X41:Y42"/>
    <mergeCell ref="Z41:AA42"/>
    <mergeCell ref="AB41:AC42"/>
    <mergeCell ref="Q41:S41"/>
    <mergeCell ref="T41:U42"/>
    <mergeCell ref="T39:U40"/>
    <mergeCell ref="N39:P39"/>
    <mergeCell ref="Q39:S39"/>
    <mergeCell ref="A41:D42"/>
    <mergeCell ref="E41:G41"/>
    <mergeCell ref="H41:J41"/>
    <mergeCell ref="K41:M42"/>
    <mergeCell ref="AH37:AI38"/>
    <mergeCell ref="AJ37:AJ38"/>
    <mergeCell ref="X39:Y40"/>
    <mergeCell ref="Z39:AA40"/>
    <mergeCell ref="AB39:AC40"/>
    <mergeCell ref="AD39:AE40"/>
    <mergeCell ref="AJ39:AJ40"/>
    <mergeCell ref="AH39:AI40"/>
    <mergeCell ref="A39:D40"/>
    <mergeCell ref="E39:G39"/>
    <mergeCell ref="H39:J40"/>
    <mergeCell ref="K39:M39"/>
    <mergeCell ref="Q37:S37"/>
    <mergeCell ref="T37:U38"/>
    <mergeCell ref="AF36:AG36"/>
    <mergeCell ref="V37:W38"/>
    <mergeCell ref="X37:Y38"/>
    <mergeCell ref="Z37:AA38"/>
    <mergeCell ref="AB37:AC38"/>
    <mergeCell ref="AD37:AE38"/>
    <mergeCell ref="AF37:AG38"/>
    <mergeCell ref="X36:Y36"/>
    <mergeCell ref="AH36:AI36"/>
    <mergeCell ref="A37:D38"/>
    <mergeCell ref="E37:G38"/>
    <mergeCell ref="H37:J37"/>
    <mergeCell ref="K37:M37"/>
    <mergeCell ref="N37:P37"/>
    <mergeCell ref="Z36:AA36"/>
    <mergeCell ref="AB36:AC36"/>
    <mergeCell ref="AD36:AE36"/>
    <mergeCell ref="N36:P36"/>
    <mergeCell ref="Q36:S36"/>
    <mergeCell ref="T36:U36"/>
    <mergeCell ref="V36:W36"/>
    <mergeCell ref="A36:D36"/>
    <mergeCell ref="E36:G36"/>
    <mergeCell ref="H36:J36"/>
    <mergeCell ref="K36:M36"/>
    <mergeCell ref="X33:Y34"/>
    <mergeCell ref="Z33:AA34"/>
    <mergeCell ref="AB33:AC34"/>
    <mergeCell ref="AD33:AE34"/>
    <mergeCell ref="AF33:AG34"/>
    <mergeCell ref="AH33:AI34"/>
    <mergeCell ref="AH31:AI32"/>
    <mergeCell ref="AJ31:AJ32"/>
    <mergeCell ref="AJ33:AJ34"/>
    <mergeCell ref="A33:D34"/>
    <mergeCell ref="E33:G33"/>
    <mergeCell ref="H33:J33"/>
    <mergeCell ref="K33:M33"/>
    <mergeCell ref="N33:P33"/>
    <mergeCell ref="Q33:S34"/>
    <mergeCell ref="T33:U34"/>
    <mergeCell ref="V33:W34"/>
    <mergeCell ref="V31:W32"/>
    <mergeCell ref="X31:Y32"/>
    <mergeCell ref="Z31:AA32"/>
    <mergeCell ref="AB31:AC32"/>
    <mergeCell ref="AD31:AE32"/>
    <mergeCell ref="AF31:AG32"/>
    <mergeCell ref="AF29:AG30"/>
    <mergeCell ref="AH29:AI30"/>
    <mergeCell ref="AD29:AE30"/>
    <mergeCell ref="AJ29:AJ30"/>
    <mergeCell ref="A31:D32"/>
    <mergeCell ref="E31:G31"/>
    <mergeCell ref="H31:J31"/>
    <mergeCell ref="K31:M31"/>
    <mergeCell ref="N31:P32"/>
    <mergeCell ref="Q31:S31"/>
    <mergeCell ref="T31:U32"/>
    <mergeCell ref="T29:U30"/>
    <mergeCell ref="A29:D30"/>
    <mergeCell ref="E29:G29"/>
    <mergeCell ref="H29:J29"/>
    <mergeCell ref="K29:M30"/>
    <mergeCell ref="N29:P29"/>
    <mergeCell ref="Q29:S29"/>
    <mergeCell ref="Z27:AA28"/>
    <mergeCell ref="AB27:AC28"/>
    <mergeCell ref="X29:Y30"/>
    <mergeCell ref="Z29:AA30"/>
    <mergeCell ref="AB29:AC30"/>
    <mergeCell ref="V29:W30"/>
    <mergeCell ref="AD27:AE28"/>
    <mergeCell ref="AF27:AG28"/>
    <mergeCell ref="AH27:AI28"/>
    <mergeCell ref="AJ27:AJ28"/>
    <mergeCell ref="AJ25:AJ26"/>
    <mergeCell ref="A27:D28"/>
    <mergeCell ref="E27:G27"/>
    <mergeCell ref="H27:J28"/>
    <mergeCell ref="K27:M27"/>
    <mergeCell ref="N27:P27"/>
    <mergeCell ref="Q27:S27"/>
    <mergeCell ref="T27:U28"/>
    <mergeCell ref="V27:W28"/>
    <mergeCell ref="X27:Y28"/>
    <mergeCell ref="X25:Y26"/>
    <mergeCell ref="Z25:AA26"/>
    <mergeCell ref="AB25:AC26"/>
    <mergeCell ref="AD25:AE26"/>
    <mergeCell ref="AF25:AG26"/>
    <mergeCell ref="AH25:AI26"/>
    <mergeCell ref="AF24:AG24"/>
    <mergeCell ref="AH24:AI24"/>
    <mergeCell ref="Q25:S25"/>
    <mergeCell ref="T25:U26"/>
    <mergeCell ref="V25:W26"/>
    <mergeCell ref="A25:D26"/>
    <mergeCell ref="E25:G26"/>
    <mergeCell ref="H25:J25"/>
    <mergeCell ref="K25:M25"/>
    <mergeCell ref="AB24:AC24"/>
    <mergeCell ref="AD24:AE24"/>
    <mergeCell ref="A24:D24"/>
    <mergeCell ref="E24:G24"/>
    <mergeCell ref="H24:J24"/>
    <mergeCell ref="K24:M24"/>
    <mergeCell ref="N24:P24"/>
    <mergeCell ref="Q24:S24"/>
    <mergeCell ref="T24:U24"/>
    <mergeCell ref="V24:W24"/>
    <mergeCell ref="AE5:AF6"/>
    <mergeCell ref="AG5:AG6"/>
    <mergeCell ref="A1:AI1"/>
    <mergeCell ref="A2:AI2"/>
    <mergeCell ref="H5:J5"/>
    <mergeCell ref="K5:M5"/>
    <mergeCell ref="N5:P5"/>
    <mergeCell ref="A4:D4"/>
    <mergeCell ref="E4:G4"/>
    <mergeCell ref="H4:J4"/>
    <mergeCell ref="AE11:AF12"/>
    <mergeCell ref="AG11:AG12"/>
    <mergeCell ref="AE9:AF10"/>
    <mergeCell ref="AG9:AG10"/>
    <mergeCell ref="AE7:AF8"/>
    <mergeCell ref="AG7:AG8"/>
    <mergeCell ref="AA17:AB18"/>
    <mergeCell ref="AC17:AD18"/>
    <mergeCell ref="AC14:AD14"/>
    <mergeCell ref="AA7:AB8"/>
    <mergeCell ref="AC7:AD8"/>
    <mergeCell ref="AA11:AB12"/>
    <mergeCell ref="AC11:AD12"/>
    <mergeCell ref="AE14:AF14"/>
    <mergeCell ref="AA14:AB14"/>
    <mergeCell ref="Y15:Z16"/>
    <mergeCell ref="AA15:AB16"/>
    <mergeCell ref="E14:G14"/>
    <mergeCell ref="W14:X14"/>
    <mergeCell ref="Y14:Z14"/>
    <mergeCell ref="S15:T16"/>
    <mergeCell ref="N15:P15"/>
    <mergeCell ref="Q15:R16"/>
    <mergeCell ref="U15:V16"/>
    <mergeCell ref="AC21:AD22"/>
    <mergeCell ref="E17:G17"/>
    <mergeCell ref="K17:M17"/>
    <mergeCell ref="N17:P17"/>
    <mergeCell ref="N19:P19"/>
    <mergeCell ref="U17:V18"/>
    <mergeCell ref="W17:X18"/>
    <mergeCell ref="Y17:Z18"/>
    <mergeCell ref="AA19:AB20"/>
    <mergeCell ref="AC19:AD20"/>
    <mergeCell ref="K48:M48"/>
    <mergeCell ref="Y48:Z48"/>
    <mergeCell ref="W19:X20"/>
    <mergeCell ref="Y19:Z20"/>
    <mergeCell ref="W21:X22"/>
    <mergeCell ref="Y21:Z22"/>
    <mergeCell ref="X24:Y24"/>
    <mergeCell ref="Z24:AA24"/>
    <mergeCell ref="N25:P25"/>
    <mergeCell ref="AA21:AB22"/>
    <mergeCell ref="A51:D52"/>
    <mergeCell ref="H51:J52"/>
    <mergeCell ref="Q51:R52"/>
    <mergeCell ref="E51:G51"/>
    <mergeCell ref="K51:M51"/>
    <mergeCell ref="N51:P51"/>
    <mergeCell ref="Y53:Z54"/>
    <mergeCell ref="AA53:AB54"/>
    <mergeCell ref="AC53:AD54"/>
    <mergeCell ref="AE53:AF54"/>
    <mergeCell ref="E58:G58"/>
    <mergeCell ref="H58:J58"/>
    <mergeCell ref="K58:M58"/>
    <mergeCell ref="N53:P53"/>
    <mergeCell ref="Y55:Z56"/>
    <mergeCell ref="AA55:AB56"/>
    <mergeCell ref="AC55:AD56"/>
    <mergeCell ref="W55:X56"/>
    <mergeCell ref="A63:D64"/>
    <mergeCell ref="K63:M64"/>
    <mergeCell ref="S63:T64"/>
    <mergeCell ref="A61:D62"/>
    <mergeCell ref="H61:J62"/>
    <mergeCell ref="N61:P61"/>
    <mergeCell ref="E61:G61"/>
    <mergeCell ref="K61:M61"/>
    <mergeCell ref="E63:G63"/>
    <mergeCell ref="H63:J63"/>
    <mergeCell ref="A65:D66"/>
    <mergeCell ref="A78:D78"/>
    <mergeCell ref="N78:P78"/>
    <mergeCell ref="T78:U78"/>
    <mergeCell ref="E78:G78"/>
    <mergeCell ref="H78:J78"/>
    <mergeCell ref="A68:D68"/>
    <mergeCell ref="E68:G68"/>
    <mergeCell ref="H68:J68"/>
    <mergeCell ref="K68:M68"/>
    <mergeCell ref="V81:W82"/>
    <mergeCell ref="Q78:S78"/>
    <mergeCell ref="Z81:AA82"/>
    <mergeCell ref="AB81:AC82"/>
    <mergeCell ref="T79:U80"/>
    <mergeCell ref="V79:W80"/>
    <mergeCell ref="X78:Y78"/>
    <mergeCell ref="Z78:AA78"/>
    <mergeCell ref="AB78:AC78"/>
    <mergeCell ref="Z79:AA80"/>
    <mergeCell ref="AB79:AC80"/>
    <mergeCell ref="X81:Y82"/>
    <mergeCell ref="W63:X64"/>
    <mergeCell ref="Y63:Z64"/>
    <mergeCell ref="AC63:AD64"/>
    <mergeCell ref="W65:X66"/>
    <mergeCell ref="AC71:AD72"/>
    <mergeCell ref="AD79:AE80"/>
    <mergeCell ref="AE63:AF64"/>
    <mergeCell ref="AA63:AB64"/>
    <mergeCell ref="K78:M78"/>
    <mergeCell ref="U63:V64"/>
    <mergeCell ref="N68:P68"/>
    <mergeCell ref="Q68:R68"/>
    <mergeCell ref="S68:T68"/>
    <mergeCell ref="U68:V68"/>
    <mergeCell ref="N73:P73"/>
    <mergeCell ref="Q73:R74"/>
    <mergeCell ref="S73:T74"/>
    <mergeCell ref="Q71:R72"/>
    <mergeCell ref="E83:G83"/>
    <mergeCell ref="H83:J83"/>
    <mergeCell ref="N83:P83"/>
    <mergeCell ref="Q83:S83"/>
    <mergeCell ref="AB85:AC86"/>
    <mergeCell ref="AD85:AE86"/>
    <mergeCell ref="AF85:AG86"/>
    <mergeCell ref="AF87:AG88"/>
    <mergeCell ref="AD87:AE88"/>
    <mergeCell ref="X87:Y88"/>
    <mergeCell ref="Z87:AA88"/>
    <mergeCell ref="AB87:AC88"/>
    <mergeCell ref="T87:U88"/>
    <mergeCell ref="V87:W88"/>
    <mergeCell ref="AF90:AG90"/>
    <mergeCell ref="AH90:AI90"/>
    <mergeCell ref="AF91:AG92"/>
    <mergeCell ref="AH91:AI92"/>
    <mergeCell ref="K91:M91"/>
    <mergeCell ref="X90:Y90"/>
    <mergeCell ref="Z90:AA90"/>
    <mergeCell ref="AB90:AC90"/>
    <mergeCell ref="N91:P91"/>
    <mergeCell ref="Q91:S91"/>
    <mergeCell ref="X95:Y96"/>
    <mergeCell ref="V91:W92"/>
    <mergeCell ref="X91:Y92"/>
    <mergeCell ref="AD90:AE90"/>
    <mergeCell ref="AD91:AE92"/>
    <mergeCell ref="Z91:AA92"/>
    <mergeCell ref="AB91:AC92"/>
    <mergeCell ref="Z93:AA94"/>
    <mergeCell ref="AB93:AC94"/>
    <mergeCell ref="AD99:AE100"/>
    <mergeCell ref="X97:Y98"/>
    <mergeCell ref="Z97:AA98"/>
    <mergeCell ref="AB97:AC98"/>
    <mergeCell ref="AD97:AE98"/>
    <mergeCell ref="Q153:S153"/>
    <mergeCell ref="A151:D152"/>
    <mergeCell ref="H151:J151"/>
    <mergeCell ref="K151:M151"/>
    <mergeCell ref="A153:D154"/>
    <mergeCell ref="E151:G152"/>
    <mergeCell ref="N151:P151"/>
    <mergeCell ref="N153:P153"/>
    <mergeCell ref="A159:D160"/>
    <mergeCell ref="H159:J159"/>
    <mergeCell ref="K159:M159"/>
    <mergeCell ref="H153:J154"/>
    <mergeCell ref="A157:D158"/>
    <mergeCell ref="E157:G157"/>
    <mergeCell ref="H157:J157"/>
    <mergeCell ref="K157:M157"/>
    <mergeCell ref="E153:G153"/>
    <mergeCell ref="K153:M153"/>
    <mergeCell ref="H163:J163"/>
    <mergeCell ref="N163:P163"/>
    <mergeCell ref="Q163:S163"/>
    <mergeCell ref="Q155:S155"/>
    <mergeCell ref="N159:P159"/>
    <mergeCell ref="N162:P162"/>
    <mergeCell ref="Q162:S162"/>
    <mergeCell ref="N157:P158"/>
    <mergeCell ref="Q157:S157"/>
    <mergeCell ref="AH165:AI166"/>
    <mergeCell ref="AJ165:AJ166"/>
    <mergeCell ref="Q169:S169"/>
    <mergeCell ref="Z171:AA172"/>
    <mergeCell ref="AB171:AC172"/>
    <mergeCell ref="AD171:AE172"/>
    <mergeCell ref="AF171:AG172"/>
    <mergeCell ref="AF167:AG168"/>
    <mergeCell ref="AD167:AE168"/>
    <mergeCell ref="AH169:AI170"/>
    <mergeCell ref="K4:M4"/>
    <mergeCell ref="N4:P4"/>
    <mergeCell ref="E105:G105"/>
    <mergeCell ref="H105:J106"/>
    <mergeCell ref="K105:M105"/>
    <mergeCell ref="N105:P105"/>
    <mergeCell ref="E102:G102"/>
    <mergeCell ref="H102:J102"/>
    <mergeCell ref="K102:M102"/>
    <mergeCell ref="N95:P95"/>
    <mergeCell ref="AF163:AG164"/>
    <mergeCell ref="T107:U108"/>
    <mergeCell ref="V107:W108"/>
    <mergeCell ref="Q107:S107"/>
    <mergeCell ref="Q109:S109"/>
    <mergeCell ref="Q131:S131"/>
    <mergeCell ref="AB123:AC124"/>
    <mergeCell ref="AD123:AE124"/>
    <mergeCell ref="Z126:AA126"/>
    <mergeCell ref="AB126:AC126"/>
    <mergeCell ref="N107:P107"/>
    <mergeCell ref="N129:P129"/>
    <mergeCell ref="Q4:R4"/>
    <mergeCell ref="Q9:R10"/>
    <mergeCell ref="N11:P12"/>
    <mergeCell ref="Q11:R12"/>
    <mergeCell ref="N63:P63"/>
    <mergeCell ref="Q63:R64"/>
    <mergeCell ref="Q93:S93"/>
    <mergeCell ref="Q99:S100"/>
    <mergeCell ref="S4:T4"/>
    <mergeCell ref="U4:V4"/>
    <mergeCell ref="H14:J14"/>
    <mergeCell ref="V78:W78"/>
    <mergeCell ref="W4:X4"/>
    <mergeCell ref="K14:M14"/>
    <mergeCell ref="N14:P14"/>
    <mergeCell ref="U49:V50"/>
    <mergeCell ref="W49:X50"/>
    <mergeCell ref="N9:P9"/>
    <mergeCell ref="Y4:Z4"/>
    <mergeCell ref="W7:X8"/>
    <mergeCell ref="Y7:Z8"/>
    <mergeCell ref="W9:X10"/>
    <mergeCell ref="Y9:Z10"/>
    <mergeCell ref="AA4:AB4"/>
    <mergeCell ref="AC4:AD4"/>
    <mergeCell ref="AE4:AF4"/>
    <mergeCell ref="A5:D6"/>
    <mergeCell ref="E5:G6"/>
    <mergeCell ref="Q5:R6"/>
    <mergeCell ref="S5:T6"/>
    <mergeCell ref="U5:V6"/>
    <mergeCell ref="W5:X6"/>
    <mergeCell ref="Y5:Z6"/>
    <mergeCell ref="AA5:AB6"/>
    <mergeCell ref="AC5:AD6"/>
    <mergeCell ref="A7:D8"/>
    <mergeCell ref="E7:G7"/>
    <mergeCell ref="H7:J8"/>
    <mergeCell ref="K7:M7"/>
    <mergeCell ref="N7:P7"/>
    <mergeCell ref="Q7:R8"/>
    <mergeCell ref="S7:T8"/>
    <mergeCell ref="U7:V8"/>
    <mergeCell ref="A9:D10"/>
    <mergeCell ref="E9:G9"/>
    <mergeCell ref="H9:J9"/>
    <mergeCell ref="K9:M10"/>
    <mergeCell ref="S9:T10"/>
    <mergeCell ref="U9:V10"/>
    <mergeCell ref="AA9:AB10"/>
    <mergeCell ref="AC9:AD10"/>
    <mergeCell ref="A11:D12"/>
    <mergeCell ref="E11:G11"/>
    <mergeCell ref="H11:J11"/>
    <mergeCell ref="K11:M11"/>
    <mergeCell ref="S11:T12"/>
    <mergeCell ref="U11:V12"/>
    <mergeCell ref="W11:X12"/>
    <mergeCell ref="Y11:Z12"/>
    <mergeCell ref="A14:D14"/>
    <mergeCell ref="Q14:R14"/>
    <mergeCell ref="S14:T14"/>
    <mergeCell ref="U14:V14"/>
    <mergeCell ref="A15:D16"/>
    <mergeCell ref="E15:G16"/>
    <mergeCell ref="H15:J15"/>
    <mergeCell ref="K15:M15"/>
    <mergeCell ref="W15:X16"/>
    <mergeCell ref="AC15:AD16"/>
    <mergeCell ref="AE15:AF16"/>
    <mergeCell ref="AG15:AG16"/>
    <mergeCell ref="A17:D18"/>
    <mergeCell ref="H17:J18"/>
    <mergeCell ref="Q17:R18"/>
    <mergeCell ref="S17:T18"/>
    <mergeCell ref="AE17:AF18"/>
    <mergeCell ref="AG17:AG18"/>
    <mergeCell ref="A19:D20"/>
    <mergeCell ref="E19:G19"/>
    <mergeCell ref="H19:J19"/>
    <mergeCell ref="K19:M20"/>
    <mergeCell ref="Q19:R20"/>
    <mergeCell ref="S19:T20"/>
    <mergeCell ref="U19:V20"/>
    <mergeCell ref="AE19:AF20"/>
    <mergeCell ref="AG19:AG20"/>
    <mergeCell ref="A21:D22"/>
    <mergeCell ref="E21:G21"/>
    <mergeCell ref="H21:J21"/>
    <mergeCell ref="K21:M21"/>
    <mergeCell ref="N21:P22"/>
    <mergeCell ref="Q21:R22"/>
    <mergeCell ref="S21:T22"/>
    <mergeCell ref="U21:V22"/>
    <mergeCell ref="AE21:AF22"/>
    <mergeCell ref="AG21:AG22"/>
    <mergeCell ref="A48:D48"/>
    <mergeCell ref="N48:P48"/>
    <mergeCell ref="Q48:R48"/>
    <mergeCell ref="S48:T48"/>
    <mergeCell ref="U48:V48"/>
    <mergeCell ref="W48:X48"/>
    <mergeCell ref="AC48:AD48"/>
    <mergeCell ref="AE48:AF48"/>
    <mergeCell ref="E48:G48"/>
    <mergeCell ref="A49:D50"/>
    <mergeCell ref="E49:G50"/>
    <mergeCell ref="H49:J49"/>
    <mergeCell ref="H48:J48"/>
    <mergeCell ref="K49:M49"/>
    <mergeCell ref="N49:P49"/>
    <mergeCell ref="Q49:R50"/>
    <mergeCell ref="AC49:AD50"/>
    <mergeCell ref="S49:T50"/>
    <mergeCell ref="AA49:AB50"/>
    <mergeCell ref="Y49:Z50"/>
    <mergeCell ref="AG51:AG52"/>
    <mergeCell ref="AE49:AF50"/>
    <mergeCell ref="AG49:AG50"/>
    <mergeCell ref="AC51:AD52"/>
    <mergeCell ref="AE51:AF52"/>
    <mergeCell ref="U55:V56"/>
    <mergeCell ref="A53:D54"/>
    <mergeCell ref="E53:G53"/>
    <mergeCell ref="H53:J53"/>
    <mergeCell ref="K53:M54"/>
    <mergeCell ref="S53:T54"/>
    <mergeCell ref="U53:V54"/>
    <mergeCell ref="Q53:R54"/>
    <mergeCell ref="AA58:AB58"/>
    <mergeCell ref="W53:X54"/>
    <mergeCell ref="AG53:AG54"/>
    <mergeCell ref="A55:D56"/>
    <mergeCell ref="E55:G55"/>
    <mergeCell ref="H55:J55"/>
    <mergeCell ref="K55:M55"/>
    <mergeCell ref="N55:P56"/>
    <mergeCell ref="Q55:R56"/>
    <mergeCell ref="S55:T56"/>
    <mergeCell ref="W59:X60"/>
    <mergeCell ref="AE55:AF56"/>
    <mergeCell ref="AG55:AG56"/>
    <mergeCell ref="A58:D58"/>
    <mergeCell ref="N58:P58"/>
    <mergeCell ref="Q58:R58"/>
    <mergeCell ref="S58:T58"/>
    <mergeCell ref="U58:V58"/>
    <mergeCell ref="W58:X58"/>
    <mergeCell ref="Y58:Z58"/>
    <mergeCell ref="AE59:AF60"/>
    <mergeCell ref="AE58:AF58"/>
    <mergeCell ref="A59:D60"/>
    <mergeCell ref="E59:G60"/>
    <mergeCell ref="H59:J59"/>
    <mergeCell ref="K59:M59"/>
    <mergeCell ref="N59:P59"/>
    <mergeCell ref="Q59:R60"/>
    <mergeCell ref="S59:T60"/>
    <mergeCell ref="U59:V60"/>
    <mergeCell ref="AG59:AG60"/>
    <mergeCell ref="Q61:R62"/>
    <mergeCell ref="S61:T62"/>
    <mergeCell ref="U61:V62"/>
    <mergeCell ref="W61:X62"/>
    <mergeCell ref="Y61:Z62"/>
    <mergeCell ref="AG61:AG62"/>
    <mergeCell ref="Y59:Z60"/>
    <mergeCell ref="AA59:AB60"/>
    <mergeCell ref="AC59:AD60"/>
    <mergeCell ref="AG63:AG64"/>
    <mergeCell ref="E65:G65"/>
    <mergeCell ref="H65:J65"/>
    <mergeCell ref="K65:M65"/>
    <mergeCell ref="N65:P66"/>
    <mergeCell ref="Q65:R66"/>
    <mergeCell ref="S65:T66"/>
    <mergeCell ref="U65:V66"/>
    <mergeCell ref="AG65:AG66"/>
    <mergeCell ref="AD78:AE78"/>
    <mergeCell ref="AF78:AG78"/>
    <mergeCell ref="Y65:Z66"/>
    <mergeCell ref="AA65:AB66"/>
    <mergeCell ref="AC65:AD66"/>
    <mergeCell ref="AE65:AF66"/>
    <mergeCell ref="AG71:AG72"/>
    <mergeCell ref="AC73:AD74"/>
    <mergeCell ref="AE73:AF74"/>
    <mergeCell ref="AG69:AG70"/>
    <mergeCell ref="AH78:AI78"/>
    <mergeCell ref="A79:D80"/>
    <mergeCell ref="E79:G80"/>
    <mergeCell ref="H79:J79"/>
    <mergeCell ref="K79:M79"/>
    <mergeCell ref="N79:P79"/>
    <mergeCell ref="Q79:S79"/>
    <mergeCell ref="X79:Y80"/>
    <mergeCell ref="AF79:AG80"/>
    <mergeCell ref="AH79:AI80"/>
    <mergeCell ref="AJ79:AJ80"/>
    <mergeCell ref="A81:D82"/>
    <mergeCell ref="E81:G81"/>
    <mergeCell ref="H81:J82"/>
    <mergeCell ref="K81:M81"/>
    <mergeCell ref="N81:P81"/>
    <mergeCell ref="Q81:S81"/>
    <mergeCell ref="T81:U82"/>
    <mergeCell ref="AD81:AE82"/>
    <mergeCell ref="AF81:AG82"/>
    <mergeCell ref="AH81:AI82"/>
    <mergeCell ref="AJ81:AJ82"/>
    <mergeCell ref="A83:D84"/>
    <mergeCell ref="K83:M84"/>
    <mergeCell ref="T83:U84"/>
    <mergeCell ref="V83:W84"/>
    <mergeCell ref="X83:Y84"/>
    <mergeCell ref="Z83:AA84"/>
    <mergeCell ref="AD83:AE84"/>
    <mergeCell ref="AF83:AG84"/>
    <mergeCell ref="AH83:AI84"/>
    <mergeCell ref="AJ83:AJ84"/>
    <mergeCell ref="A85:D86"/>
    <mergeCell ref="E85:G85"/>
    <mergeCell ref="H85:J85"/>
    <mergeCell ref="K85:M85"/>
    <mergeCell ref="N85:P86"/>
    <mergeCell ref="Q85:S85"/>
    <mergeCell ref="T85:U86"/>
    <mergeCell ref="V85:W86"/>
    <mergeCell ref="AH85:AI86"/>
    <mergeCell ref="AJ85:AJ86"/>
    <mergeCell ref="A87:D88"/>
    <mergeCell ref="E87:G87"/>
    <mergeCell ref="H87:J87"/>
    <mergeCell ref="K87:M87"/>
    <mergeCell ref="N87:P87"/>
    <mergeCell ref="Q87:S88"/>
    <mergeCell ref="AH87:AI88"/>
    <mergeCell ref="AJ87:AJ88"/>
    <mergeCell ref="A90:D90"/>
    <mergeCell ref="N90:P90"/>
    <mergeCell ref="T90:U90"/>
    <mergeCell ref="V90:W90"/>
    <mergeCell ref="E90:G90"/>
    <mergeCell ref="H90:J90"/>
    <mergeCell ref="K90:M90"/>
    <mergeCell ref="Q90:S90"/>
    <mergeCell ref="AJ91:AJ92"/>
    <mergeCell ref="A93:D94"/>
    <mergeCell ref="E93:G93"/>
    <mergeCell ref="H93:J94"/>
    <mergeCell ref="K93:M93"/>
    <mergeCell ref="N93:P93"/>
    <mergeCell ref="A91:D92"/>
    <mergeCell ref="E91:G92"/>
    <mergeCell ref="H91:J91"/>
    <mergeCell ref="T91:U92"/>
    <mergeCell ref="A95:D96"/>
    <mergeCell ref="K95:M96"/>
    <mergeCell ref="T95:U96"/>
    <mergeCell ref="V95:W96"/>
    <mergeCell ref="E95:G95"/>
    <mergeCell ref="H95:J95"/>
    <mergeCell ref="Q95:S95"/>
    <mergeCell ref="T93:U94"/>
    <mergeCell ref="V93:W94"/>
    <mergeCell ref="X93:Y94"/>
    <mergeCell ref="AJ93:AJ94"/>
    <mergeCell ref="AD93:AE94"/>
    <mergeCell ref="AF93:AG94"/>
    <mergeCell ref="AH93:AI94"/>
    <mergeCell ref="T99:U100"/>
    <mergeCell ref="V99:W100"/>
    <mergeCell ref="AH95:AI96"/>
    <mergeCell ref="AF99:AG100"/>
    <mergeCell ref="AH99:AI100"/>
    <mergeCell ref="V97:W98"/>
    <mergeCell ref="AF97:AG98"/>
    <mergeCell ref="X99:Y100"/>
    <mergeCell ref="Z99:AA100"/>
    <mergeCell ref="AB99:AC100"/>
    <mergeCell ref="AJ95:AJ96"/>
    <mergeCell ref="A97:D98"/>
    <mergeCell ref="E97:G97"/>
    <mergeCell ref="H97:J97"/>
    <mergeCell ref="K97:M97"/>
    <mergeCell ref="N97:P98"/>
    <mergeCell ref="Z95:AA96"/>
    <mergeCell ref="AB95:AC96"/>
    <mergeCell ref="AD95:AE96"/>
    <mergeCell ref="AF95:AG96"/>
    <mergeCell ref="AJ99:AJ100"/>
    <mergeCell ref="AH97:AI98"/>
    <mergeCell ref="AJ97:AJ98"/>
    <mergeCell ref="A99:D100"/>
    <mergeCell ref="E99:G99"/>
    <mergeCell ref="H99:J99"/>
    <mergeCell ref="K99:M99"/>
    <mergeCell ref="N99:P99"/>
    <mergeCell ref="Q97:S97"/>
    <mergeCell ref="T97:U98"/>
    <mergeCell ref="A107:D108"/>
    <mergeCell ref="A105:D106"/>
    <mergeCell ref="K107:M108"/>
    <mergeCell ref="A103:D104"/>
    <mergeCell ref="E103:G104"/>
    <mergeCell ref="H103:J103"/>
    <mergeCell ref="K103:M103"/>
    <mergeCell ref="E107:G107"/>
    <mergeCell ref="H107:J107"/>
    <mergeCell ref="E109:G109"/>
    <mergeCell ref="H109:J109"/>
    <mergeCell ref="K109:M109"/>
    <mergeCell ref="N109:P110"/>
    <mergeCell ref="AD102:AE102"/>
    <mergeCell ref="AF102:AG102"/>
    <mergeCell ref="N102:P102"/>
    <mergeCell ref="A102:D102"/>
    <mergeCell ref="Q102:S102"/>
    <mergeCell ref="T102:U102"/>
    <mergeCell ref="V102:W102"/>
    <mergeCell ref="X102:Y102"/>
    <mergeCell ref="Z102:AA102"/>
    <mergeCell ref="Q103:S103"/>
    <mergeCell ref="Q105:S105"/>
    <mergeCell ref="A111:D112"/>
    <mergeCell ref="E111:G111"/>
    <mergeCell ref="H111:J111"/>
    <mergeCell ref="K111:M111"/>
    <mergeCell ref="N111:P111"/>
    <mergeCell ref="Q111:S112"/>
    <mergeCell ref="N103:P103"/>
    <mergeCell ref="A109:D110"/>
    <mergeCell ref="AH111:AI112"/>
    <mergeCell ref="Z114:AA114"/>
    <mergeCell ref="AB114:AC114"/>
    <mergeCell ref="AD114:AE114"/>
    <mergeCell ref="AF114:AG114"/>
    <mergeCell ref="AH114:AI114"/>
    <mergeCell ref="A117:D118"/>
    <mergeCell ref="K117:M117"/>
    <mergeCell ref="N117:P117"/>
    <mergeCell ref="Q117:S117"/>
    <mergeCell ref="A119:D120"/>
    <mergeCell ref="E119:G119"/>
    <mergeCell ref="N119:P119"/>
    <mergeCell ref="Q119:S119"/>
    <mergeCell ref="H119:J119"/>
    <mergeCell ref="K119:M120"/>
    <mergeCell ref="A121:D122"/>
    <mergeCell ref="A123:D124"/>
    <mergeCell ref="E123:G123"/>
    <mergeCell ref="H123:J123"/>
    <mergeCell ref="E121:G121"/>
    <mergeCell ref="H121:J121"/>
    <mergeCell ref="K127:M127"/>
    <mergeCell ref="A129:D130"/>
    <mergeCell ref="A127:D128"/>
    <mergeCell ref="H129:J130"/>
    <mergeCell ref="K129:M129"/>
    <mergeCell ref="A131:D132"/>
    <mergeCell ref="H131:J131"/>
    <mergeCell ref="N131:P131"/>
    <mergeCell ref="E131:G131"/>
    <mergeCell ref="K131:M132"/>
    <mergeCell ref="T127:U128"/>
    <mergeCell ref="V126:W126"/>
    <mergeCell ref="X126:Y126"/>
    <mergeCell ref="E129:G129"/>
    <mergeCell ref="Q127:S127"/>
    <mergeCell ref="E127:G128"/>
    <mergeCell ref="H127:J127"/>
    <mergeCell ref="V127:W128"/>
    <mergeCell ref="X127:Y128"/>
    <mergeCell ref="N127:P127"/>
    <mergeCell ref="Z127:AA128"/>
    <mergeCell ref="V129:W130"/>
    <mergeCell ref="X129:Y130"/>
    <mergeCell ref="Z129:AA130"/>
    <mergeCell ref="A133:D134"/>
    <mergeCell ref="E133:G133"/>
    <mergeCell ref="K133:M133"/>
    <mergeCell ref="AB133:AC134"/>
    <mergeCell ref="Q133:S133"/>
    <mergeCell ref="Z133:AA134"/>
    <mergeCell ref="A135:D136"/>
    <mergeCell ref="A139:D140"/>
    <mergeCell ref="H139:J139"/>
    <mergeCell ref="K139:M139"/>
    <mergeCell ref="E135:G135"/>
    <mergeCell ref="H135:J135"/>
    <mergeCell ref="E139:G140"/>
    <mergeCell ref="K141:M141"/>
    <mergeCell ref="N141:P141"/>
    <mergeCell ref="AD133:AE134"/>
    <mergeCell ref="AF133:AG134"/>
    <mergeCell ref="N139:P139"/>
    <mergeCell ref="AF138:AG138"/>
    <mergeCell ref="AF135:AG136"/>
    <mergeCell ref="Q139:S139"/>
    <mergeCell ref="T139:U140"/>
    <mergeCell ref="V139:W140"/>
    <mergeCell ref="AJ141:AJ142"/>
    <mergeCell ref="A143:D144"/>
    <mergeCell ref="A145:D146"/>
    <mergeCell ref="H145:J145"/>
    <mergeCell ref="K145:M145"/>
    <mergeCell ref="Q145:S145"/>
    <mergeCell ref="AD141:AE142"/>
    <mergeCell ref="AF141:AG142"/>
    <mergeCell ref="A141:D142"/>
    <mergeCell ref="E141:G141"/>
    <mergeCell ref="AH151:AI152"/>
    <mergeCell ref="AJ151:AJ152"/>
    <mergeCell ref="A147:D148"/>
    <mergeCell ref="E147:G147"/>
    <mergeCell ref="K147:M147"/>
    <mergeCell ref="N147:P147"/>
    <mergeCell ref="AD147:AE148"/>
    <mergeCell ref="AF147:AG148"/>
    <mergeCell ref="Q151:S151"/>
    <mergeCell ref="H147:J147"/>
    <mergeCell ref="A155:D156"/>
    <mergeCell ref="E155:G155"/>
    <mergeCell ref="H155:J155"/>
    <mergeCell ref="N155:P155"/>
    <mergeCell ref="K155:M156"/>
    <mergeCell ref="AF159:AG160"/>
    <mergeCell ref="AH159:AI160"/>
    <mergeCell ref="AJ159:AJ160"/>
    <mergeCell ref="A162:D162"/>
    <mergeCell ref="E162:G162"/>
    <mergeCell ref="H162:J162"/>
    <mergeCell ref="K162:M162"/>
    <mergeCell ref="AB162:AC162"/>
    <mergeCell ref="E159:G159"/>
    <mergeCell ref="Q159:S160"/>
    <mergeCell ref="T162:U162"/>
    <mergeCell ref="V162:W162"/>
    <mergeCell ref="X162:Y162"/>
    <mergeCell ref="Z162:AA162"/>
    <mergeCell ref="AB159:AC160"/>
    <mergeCell ref="AD159:AE160"/>
    <mergeCell ref="T159:U160"/>
    <mergeCell ref="V159:W160"/>
    <mergeCell ref="X159:Y160"/>
    <mergeCell ref="Z159:AA160"/>
    <mergeCell ref="AB167:AC168"/>
    <mergeCell ref="K167:M168"/>
    <mergeCell ref="Q167:S167"/>
    <mergeCell ref="T167:U168"/>
    <mergeCell ref="V167:W168"/>
    <mergeCell ref="Z167:AA168"/>
    <mergeCell ref="K169:M169"/>
    <mergeCell ref="AF162:AG162"/>
    <mergeCell ref="A163:D164"/>
    <mergeCell ref="A165:D166"/>
    <mergeCell ref="E165:G165"/>
    <mergeCell ref="K165:M165"/>
    <mergeCell ref="Q165:S165"/>
    <mergeCell ref="AD162:AE162"/>
    <mergeCell ref="E167:G167"/>
    <mergeCell ref="H167:J167"/>
    <mergeCell ref="A167:D168"/>
    <mergeCell ref="A169:D170"/>
    <mergeCell ref="E169:G169"/>
    <mergeCell ref="H169:J16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4" r:id="rId1"/>
  <rowBreaks count="1" manualBreakCount="1">
    <brk id="100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L98"/>
  <sheetViews>
    <sheetView workbookViewId="0" topLeftCell="A1">
      <selection activeCell="X35" sqref="X35:Y36"/>
    </sheetView>
  </sheetViews>
  <sheetFormatPr defaultColWidth="3.125" defaultRowHeight="13.5"/>
  <cols>
    <col min="1" max="4" width="3.125" style="1" customWidth="1"/>
    <col min="5" max="30" width="3.125" style="0" customWidth="1"/>
    <col min="31" max="32" width="3.125" style="1" customWidth="1"/>
    <col min="36" max="36" width="8.625" style="0" bestFit="1" customWidth="1"/>
  </cols>
  <sheetData>
    <row r="1" spans="1:38" s="1" customFormat="1" ht="21.75" customHeight="1">
      <c r="A1" s="520" t="s">
        <v>126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B1" s="520"/>
      <c r="AC1" s="520"/>
      <c r="AD1" s="520"/>
      <c r="AE1" s="520"/>
      <c r="AF1" s="520"/>
      <c r="AG1" s="83"/>
      <c r="AH1" s="83"/>
      <c r="AI1" s="83"/>
      <c r="AJ1" s="83"/>
      <c r="AK1" s="83"/>
      <c r="AL1" s="83"/>
    </row>
    <row r="2" spans="1:38" s="1" customFormat="1" ht="21" customHeight="1">
      <c r="A2" s="451" t="s">
        <v>21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84"/>
      <c r="AH2" s="84"/>
      <c r="AI2" s="84"/>
      <c r="AJ2" s="84"/>
      <c r="AK2" s="84"/>
      <c r="AL2" s="84"/>
    </row>
    <row r="3" ht="14.25" thickBot="1"/>
    <row r="4" spans="1:36" s="1" customFormat="1" ht="13.5" customHeight="1">
      <c r="A4" s="517" t="s">
        <v>466</v>
      </c>
      <c r="B4" s="518"/>
      <c r="C4" s="518"/>
      <c r="D4" s="519"/>
      <c r="E4" s="457" t="str">
        <f>IF($A5="","",$A5)</f>
        <v>東京・久留米</v>
      </c>
      <c r="F4" s="442"/>
      <c r="G4" s="443"/>
      <c r="H4" s="441" t="str">
        <f>IF($A7="","",$A7)</f>
        <v>インテリオール</v>
      </c>
      <c r="I4" s="442"/>
      <c r="J4" s="443"/>
      <c r="K4" s="441" t="str">
        <f>IF($A9="","",$A9)</f>
        <v>ＫＳＣウエルネス</v>
      </c>
      <c r="L4" s="442"/>
      <c r="M4" s="443"/>
      <c r="N4" s="441" t="str">
        <f>IF($A11="","",$A11)</f>
        <v>大森ＦＣ</v>
      </c>
      <c r="O4" s="442"/>
      <c r="P4" s="443"/>
      <c r="Q4" s="441" t="str">
        <f>IF($A13="","",$A13)</f>
        <v>ＦＣ台東</v>
      </c>
      <c r="R4" s="442"/>
      <c r="S4" s="458"/>
      <c r="T4" s="459" t="s">
        <v>43</v>
      </c>
      <c r="U4" s="460"/>
      <c r="V4" s="459" t="s">
        <v>44</v>
      </c>
      <c r="W4" s="460"/>
      <c r="X4" s="459" t="s">
        <v>45</v>
      </c>
      <c r="Y4" s="460"/>
      <c r="Z4" s="459" t="s">
        <v>46</v>
      </c>
      <c r="AA4" s="460"/>
      <c r="AB4" s="459" t="s">
        <v>47</v>
      </c>
      <c r="AC4" s="460"/>
      <c r="AD4" s="459" t="s">
        <v>48</v>
      </c>
      <c r="AE4" s="460"/>
      <c r="AF4" s="457" t="s">
        <v>49</v>
      </c>
      <c r="AG4" s="458"/>
      <c r="AH4" s="459" t="s">
        <v>50</v>
      </c>
      <c r="AI4" s="496"/>
      <c r="AJ4" s="47"/>
    </row>
    <row r="5" spans="1:36" s="1" customFormat="1" ht="13.5">
      <c r="A5" s="452" t="s">
        <v>168</v>
      </c>
      <c r="B5" s="453"/>
      <c r="C5" s="453"/>
      <c r="D5" s="454"/>
      <c r="E5" s="434"/>
      <c r="F5" s="411"/>
      <c r="G5" s="435"/>
      <c r="H5" s="429">
        <f>IF(E7="○","●",IF(E7="●","○",IF(E7="","","△")))</f>
      </c>
      <c r="I5" s="420"/>
      <c r="J5" s="421"/>
      <c r="K5" s="419" t="str">
        <f>IF(E9="○","●",IF(E9="●","○",IF(E9="","","△")))</f>
        <v>△</v>
      </c>
      <c r="L5" s="420"/>
      <c r="M5" s="428"/>
      <c r="N5" s="429" t="str">
        <f>IF(E11="○","●",IF(E11="●","○",IF(E11="","","△")))</f>
        <v>△</v>
      </c>
      <c r="O5" s="420"/>
      <c r="P5" s="421"/>
      <c r="Q5" s="419" t="str">
        <f>IF(E13="○","●",IF(E13="●","○",IF(E13="","","△")))</f>
        <v>○</v>
      </c>
      <c r="R5" s="420"/>
      <c r="S5" s="421"/>
      <c r="T5" s="461">
        <f>IF(COUNTIF(E5:S5,"")=14,"",COUNTIF(E5:S5,"○"))</f>
        <v>1</v>
      </c>
      <c r="U5" s="462"/>
      <c r="V5" s="461">
        <f>IF(COUNTIF(E5:S5,"")=14,"",COUNTIF(E5:S5,"●"))</f>
        <v>0</v>
      </c>
      <c r="W5" s="462"/>
      <c r="X5" s="461">
        <f>IF(COUNTIF(E5:S5,"")=14,"",COUNTIF(E5:S5,"△"))</f>
        <v>2</v>
      </c>
      <c r="Y5" s="462"/>
      <c r="Z5" s="461">
        <f>IF(COUNTIF(E5:S5,"")=14,"",IF(E6="",0,E6)+IF(H6="",0,H6)+IF(K6="",0,K6)+IF(N6="",0,N6)+IF(Q6="",0,Q6))</f>
        <v>3</v>
      </c>
      <c r="AA5" s="462"/>
      <c r="AB5" s="461">
        <f>IF(COUNTIF(E5:S5,"")=14,"",IF(G6="",0,G6)+IF(J6="",0,J6)+IF(M6="",0,M6)+IF(P6="",0,P6)+IF(S6="",0,S6))</f>
        <v>0</v>
      </c>
      <c r="AC5" s="462"/>
      <c r="AD5" s="461">
        <f>IF(COUNTIF(E5:S5,"")=14,"",T5*3+X5)</f>
        <v>5</v>
      </c>
      <c r="AE5" s="462"/>
      <c r="AF5" s="461">
        <f>IF(COUNTIF(E5:S5,"")=14,"",Z5-AB5)</f>
        <v>3</v>
      </c>
      <c r="AG5" s="462"/>
      <c r="AH5" s="467"/>
      <c r="AI5" s="468"/>
      <c r="AJ5" s="471">
        <f>IF(COUNTIF(E5:S5,"")=14,"",IF(AF5="",0,AF5*10000)+AF5*500+AD5*10)</f>
        <v>31550</v>
      </c>
    </row>
    <row r="6" spans="1:36" s="1" customFormat="1" ht="13.5">
      <c r="A6" s="455"/>
      <c r="B6" s="370"/>
      <c r="C6" s="370"/>
      <c r="D6" s="456"/>
      <c r="E6" s="436"/>
      <c r="F6" s="423"/>
      <c r="G6" s="437"/>
      <c r="H6" s="72">
        <f>IF(G8="","",G8)</f>
      </c>
      <c r="I6" s="73" t="s">
        <v>51</v>
      </c>
      <c r="J6" s="72">
        <f>IF(E8="","",E8)</f>
      </c>
      <c r="K6" s="74">
        <f>IF(G10="","",G10)</f>
        <v>0</v>
      </c>
      <c r="L6" s="73" t="s">
        <v>51</v>
      </c>
      <c r="M6" s="75">
        <f>IF(E10="","",E10)</f>
        <v>0</v>
      </c>
      <c r="N6" s="72">
        <f>IF(G12="","",G12)</f>
        <v>0</v>
      </c>
      <c r="O6" s="73" t="s">
        <v>51</v>
      </c>
      <c r="P6" s="75">
        <f>IF(E12="","",E12)</f>
        <v>0</v>
      </c>
      <c r="Q6" s="72">
        <f>IF(G14="","",G14)</f>
        <v>3</v>
      </c>
      <c r="R6" s="73" t="s">
        <v>51</v>
      </c>
      <c r="S6" s="75">
        <f>IF(E14="","",E14)</f>
        <v>0</v>
      </c>
      <c r="T6" s="463"/>
      <c r="U6" s="464"/>
      <c r="V6" s="463"/>
      <c r="W6" s="464"/>
      <c r="X6" s="463"/>
      <c r="Y6" s="464"/>
      <c r="Z6" s="463"/>
      <c r="AA6" s="464"/>
      <c r="AB6" s="463"/>
      <c r="AC6" s="464"/>
      <c r="AD6" s="463"/>
      <c r="AE6" s="464"/>
      <c r="AF6" s="463"/>
      <c r="AG6" s="464"/>
      <c r="AH6" s="477"/>
      <c r="AI6" s="478"/>
      <c r="AJ6" s="471"/>
    </row>
    <row r="7" spans="1:36" s="1" customFormat="1" ht="13.5">
      <c r="A7" s="452" t="s">
        <v>454</v>
      </c>
      <c r="B7" s="453"/>
      <c r="C7" s="453"/>
      <c r="D7" s="454"/>
      <c r="E7" s="419">
        <f>IF(E8&gt;G8,"○",IF(E8&lt;G8,"●",IF(E8="","","△")))</f>
      </c>
      <c r="F7" s="420"/>
      <c r="G7" s="421"/>
      <c r="H7" s="434"/>
      <c r="I7" s="411"/>
      <c r="J7" s="422"/>
      <c r="K7" s="419" t="str">
        <f>IF(H9="○","●",IF(H9="●","○",IF(H9="","","△")))</f>
        <v>○</v>
      </c>
      <c r="L7" s="420"/>
      <c r="M7" s="428"/>
      <c r="N7" s="429" t="str">
        <f>IF(H11="○","●",IF(H11="●","○",IF(H11="","","△")))</f>
        <v>○</v>
      </c>
      <c r="O7" s="420"/>
      <c r="P7" s="421"/>
      <c r="Q7" s="419" t="str">
        <f>IF(H13="○","●",IF(H13="●","○",IF(H13="","","△")))</f>
        <v>○</v>
      </c>
      <c r="R7" s="420"/>
      <c r="S7" s="421"/>
      <c r="T7" s="461">
        <f>IF(COUNTIF(E7:S7,"")=14,"",COUNTIF(E7:S7,"○"))</f>
        <v>3</v>
      </c>
      <c r="U7" s="462"/>
      <c r="V7" s="461">
        <f>IF(COUNTIF(E7:S7,"")=14,"",COUNTIF(E7:S7,"●"))</f>
        <v>0</v>
      </c>
      <c r="W7" s="462"/>
      <c r="X7" s="461">
        <f>IF(COUNTIF(E7:S7,"")=14,"",COUNTIF(E7:S7,"△"))</f>
        <v>0</v>
      </c>
      <c r="Y7" s="462"/>
      <c r="Z7" s="461">
        <f>IF(COUNTIF(E7:S7,"")=14,"",IF(E8="",0,E8)+IF(H8="",0,H8)+IF(K8="",0,K8)+IF(N8="",0,N8)+IF(Q8="",0,Q8))</f>
        <v>12</v>
      </c>
      <c r="AA7" s="462"/>
      <c r="AB7" s="461">
        <f>IF(COUNTIF(E7:S7,"")=14,"",IF(G8="",0,G8)+IF(J8="",0,J8)+IF(M8="",0,M8)+IF(P8="",0,P8)+IF(S8="",0,S8))</f>
        <v>2</v>
      </c>
      <c r="AC7" s="462"/>
      <c r="AD7" s="461">
        <f>IF(COUNTIF(E7:S7,"")=14,"",T7*3+X7)</f>
        <v>9</v>
      </c>
      <c r="AE7" s="462"/>
      <c r="AF7" s="461">
        <f>IF(COUNTIF(E7:S7,"")=14,"",Z7-AB7)</f>
        <v>10</v>
      </c>
      <c r="AG7" s="462"/>
      <c r="AH7" s="467"/>
      <c r="AI7" s="468"/>
      <c r="AJ7" s="471">
        <f>IF(COUNTIF(E7:S7,"")=14,"",IF(AF7="",0,AF7*10000)+AF7*500+AD7*10)</f>
        <v>105090</v>
      </c>
    </row>
    <row r="8" spans="1:36" s="1" customFormat="1" ht="13.5">
      <c r="A8" s="455"/>
      <c r="B8" s="370"/>
      <c r="C8" s="370"/>
      <c r="D8" s="456"/>
      <c r="E8" s="72"/>
      <c r="F8" s="73" t="s">
        <v>51</v>
      </c>
      <c r="G8" s="75"/>
      <c r="H8" s="436"/>
      <c r="I8" s="423"/>
      <c r="J8" s="424"/>
      <c r="K8" s="74">
        <f>IF(J10="","",J10)</f>
        <v>3</v>
      </c>
      <c r="L8" s="73" t="s">
        <v>51</v>
      </c>
      <c r="M8" s="75">
        <f>IF(H10="","",H10)</f>
        <v>1</v>
      </c>
      <c r="N8" s="72">
        <f>IF(J12="","",J12)</f>
        <v>2</v>
      </c>
      <c r="O8" s="73" t="s">
        <v>51</v>
      </c>
      <c r="P8" s="75">
        <f>IF(H12="","",H12)</f>
        <v>1</v>
      </c>
      <c r="Q8" s="72">
        <f>IF(J14="","",J14)</f>
        <v>7</v>
      </c>
      <c r="R8" s="73" t="s">
        <v>51</v>
      </c>
      <c r="S8" s="75">
        <f>IF(H14="","",H14)</f>
        <v>0</v>
      </c>
      <c r="T8" s="463"/>
      <c r="U8" s="464"/>
      <c r="V8" s="463"/>
      <c r="W8" s="464"/>
      <c r="X8" s="463"/>
      <c r="Y8" s="464"/>
      <c r="Z8" s="463"/>
      <c r="AA8" s="464"/>
      <c r="AB8" s="463"/>
      <c r="AC8" s="464"/>
      <c r="AD8" s="463"/>
      <c r="AE8" s="464"/>
      <c r="AF8" s="463"/>
      <c r="AG8" s="464"/>
      <c r="AH8" s="477"/>
      <c r="AI8" s="478"/>
      <c r="AJ8" s="471"/>
    </row>
    <row r="9" spans="1:36" s="1" customFormat="1" ht="13.5">
      <c r="A9" s="452" t="s">
        <v>464</v>
      </c>
      <c r="B9" s="453"/>
      <c r="C9" s="453"/>
      <c r="D9" s="454"/>
      <c r="E9" s="419" t="str">
        <f>IF(E10&gt;G10,"○",IF(E10&lt;G10,"●",IF(E10="","","△")))</f>
        <v>△</v>
      </c>
      <c r="F9" s="420"/>
      <c r="G9" s="428"/>
      <c r="H9" s="429" t="str">
        <f>IF(H10&gt;J10,"○",IF(H10&lt;J10,"●",IF(H10="","","△")))</f>
        <v>●</v>
      </c>
      <c r="I9" s="420"/>
      <c r="J9" s="421"/>
      <c r="K9" s="434"/>
      <c r="L9" s="411"/>
      <c r="M9" s="435"/>
      <c r="N9" s="429" t="str">
        <f>IF(K11="○","●",IF(K11="●","○",IF(K11="","","△")))</f>
        <v>○</v>
      </c>
      <c r="O9" s="420"/>
      <c r="P9" s="421"/>
      <c r="Q9" s="419" t="str">
        <f>IF(K13="○","●",IF(K13="●","○",IF(K13="","","△")))</f>
        <v>○</v>
      </c>
      <c r="R9" s="420"/>
      <c r="S9" s="421"/>
      <c r="T9" s="461">
        <f>IF(COUNTIF(E9:S9,"")=14,"",COUNTIF(E9:S9,"○"))</f>
        <v>2</v>
      </c>
      <c r="U9" s="462"/>
      <c r="V9" s="461">
        <f>IF(COUNTIF(E9:S9,"")=14,"",COUNTIF(E9:S9,"●"))</f>
        <v>1</v>
      </c>
      <c r="W9" s="462"/>
      <c r="X9" s="461">
        <f>IF(COUNTIF(E9:S9,"")=14,"",COUNTIF(E9:S9,"△"))</f>
        <v>1</v>
      </c>
      <c r="Y9" s="462"/>
      <c r="Z9" s="461">
        <f>IF(COUNTIF(E9:S9,"")=14,"",IF(E10="",0,E10)+IF(H10="",0,H10)+IF(K10="",0,K10)+IF(N10="",0,N10)+IF(Q10="",0,Q10))</f>
        <v>7</v>
      </c>
      <c r="AA9" s="462"/>
      <c r="AB9" s="461">
        <f>IF(COUNTIF(E9:S9,"")=14,"",IF(G10="",0,G10)+IF(J10="",0,J10)+IF(M10="",0,M10)+IF(P10="",0,P10)+IF(S10="",0,S10))</f>
        <v>4</v>
      </c>
      <c r="AC9" s="462"/>
      <c r="AD9" s="461">
        <f>IF(COUNTIF(E9:S9,"")=14,"",T9*3+X9)</f>
        <v>7</v>
      </c>
      <c r="AE9" s="462"/>
      <c r="AF9" s="461">
        <f>IF(COUNTIF(E9:S9,"")=14,"",Z9-AB9)</f>
        <v>3</v>
      </c>
      <c r="AG9" s="462"/>
      <c r="AH9" s="467"/>
      <c r="AI9" s="468"/>
      <c r="AJ9" s="471">
        <f>IF(COUNTIF(E9:S9,"")=14,"",IF(AF9="",0,AF9*10000)+AF9*500+AD9*10)</f>
        <v>31570</v>
      </c>
    </row>
    <row r="10" spans="1:36" s="1" customFormat="1" ht="13.5">
      <c r="A10" s="455"/>
      <c r="B10" s="370"/>
      <c r="C10" s="370"/>
      <c r="D10" s="456"/>
      <c r="E10" s="72">
        <v>0</v>
      </c>
      <c r="F10" s="73" t="s">
        <v>51</v>
      </c>
      <c r="G10" s="75">
        <v>0</v>
      </c>
      <c r="H10" s="72">
        <v>1</v>
      </c>
      <c r="I10" s="73" t="s">
        <v>51</v>
      </c>
      <c r="J10" s="72">
        <v>3</v>
      </c>
      <c r="K10" s="436"/>
      <c r="L10" s="423"/>
      <c r="M10" s="437"/>
      <c r="N10" s="72">
        <f>IF(M12="","",M12)</f>
        <v>5</v>
      </c>
      <c r="O10" s="73" t="s">
        <v>51</v>
      </c>
      <c r="P10" s="75">
        <f>IF(K12="","",K12)</f>
        <v>1</v>
      </c>
      <c r="Q10" s="72">
        <f>IF(M14="","",M14)</f>
        <v>1</v>
      </c>
      <c r="R10" s="73" t="s">
        <v>51</v>
      </c>
      <c r="S10" s="75">
        <f>IF(K14="","",K14)</f>
        <v>0</v>
      </c>
      <c r="T10" s="463"/>
      <c r="U10" s="464"/>
      <c r="V10" s="463"/>
      <c r="W10" s="464"/>
      <c r="X10" s="463"/>
      <c r="Y10" s="464"/>
      <c r="Z10" s="463"/>
      <c r="AA10" s="464"/>
      <c r="AB10" s="463"/>
      <c r="AC10" s="464"/>
      <c r="AD10" s="463"/>
      <c r="AE10" s="464"/>
      <c r="AF10" s="463"/>
      <c r="AG10" s="464"/>
      <c r="AH10" s="477"/>
      <c r="AI10" s="478"/>
      <c r="AJ10" s="471"/>
    </row>
    <row r="11" spans="1:36" s="1" customFormat="1" ht="13.5">
      <c r="A11" s="452" t="s">
        <v>181</v>
      </c>
      <c r="B11" s="453"/>
      <c r="C11" s="453"/>
      <c r="D11" s="454"/>
      <c r="E11" s="419" t="str">
        <f>IF(E12&gt;G12,"○",IF(E12&lt;G12,"●",IF(E12="","","△")))</f>
        <v>△</v>
      </c>
      <c r="F11" s="420"/>
      <c r="G11" s="428"/>
      <c r="H11" s="429" t="str">
        <f>IF(H12&gt;J12,"○",IF(H12&lt;J12,"●",IF(H12="","","△")))</f>
        <v>●</v>
      </c>
      <c r="I11" s="420"/>
      <c r="J11" s="421"/>
      <c r="K11" s="419" t="str">
        <f>IF(K12&gt;M12,"○",IF(K12&lt;M12,"●",IF(K12="","","△")))</f>
        <v>●</v>
      </c>
      <c r="L11" s="420"/>
      <c r="M11" s="421"/>
      <c r="N11" s="434"/>
      <c r="O11" s="411"/>
      <c r="P11" s="422"/>
      <c r="Q11" s="419" t="str">
        <f>IF(N13="○","●",IF(N13="●","○",IF(N13="","","△")))</f>
        <v>●</v>
      </c>
      <c r="R11" s="420"/>
      <c r="S11" s="421"/>
      <c r="T11" s="461">
        <f>IF(COUNTIF(E11:S11,"")=14,"",COUNTIF(E11:S11,"○"))</f>
        <v>0</v>
      </c>
      <c r="U11" s="462"/>
      <c r="V11" s="461">
        <f>IF(COUNTIF(E11:S11,"")=14,"",COUNTIF(E11:S11,"●"))</f>
        <v>3</v>
      </c>
      <c r="W11" s="462"/>
      <c r="X11" s="461">
        <f>IF(COUNTIF(E11:S11,"")=14,"",COUNTIF(E11:S11,"△"))</f>
        <v>1</v>
      </c>
      <c r="Y11" s="462"/>
      <c r="Z11" s="461">
        <f>IF(COUNTIF(E11:S11,"")=14,"",IF(E12="",0,E12)+IF(H12="",0,H12)+IF(K12="",0,K12)+IF(N12="",0,N12)+IF(Q12="",0,Q12))</f>
        <v>3</v>
      </c>
      <c r="AA11" s="462"/>
      <c r="AB11" s="461">
        <f>IF(COUNTIF(E11:S11,"")=14,"",IF(G12="",0,G12)+IF(J12="",0,J12)+IF(M12="",0,M12)+IF(P12="",0,P12)+IF(S12="",0,S12))</f>
        <v>9</v>
      </c>
      <c r="AC11" s="462"/>
      <c r="AD11" s="461">
        <f>IF(COUNTIF(E11:S11,"")=14,"",T11*3+X11)</f>
        <v>1</v>
      </c>
      <c r="AE11" s="462"/>
      <c r="AF11" s="461">
        <f>IF(COUNTIF(E11:S11,"")=14,"",Z11-AB11)</f>
        <v>-6</v>
      </c>
      <c r="AG11" s="462"/>
      <c r="AH11" s="467"/>
      <c r="AI11" s="468"/>
      <c r="AJ11" s="471">
        <f>IF(COUNTIF(E11:S11,"")=14,"",IF(AF11="",0,AF11*10000)+AF11*500+AD11*10)</f>
        <v>-62990</v>
      </c>
    </row>
    <row r="12" spans="1:36" s="1" customFormat="1" ht="13.5">
      <c r="A12" s="455"/>
      <c r="B12" s="370"/>
      <c r="C12" s="370"/>
      <c r="D12" s="456"/>
      <c r="E12" s="72">
        <v>0</v>
      </c>
      <c r="F12" s="73" t="s">
        <v>51</v>
      </c>
      <c r="G12" s="75">
        <v>0</v>
      </c>
      <c r="H12" s="72">
        <v>1</v>
      </c>
      <c r="I12" s="73" t="s">
        <v>51</v>
      </c>
      <c r="J12" s="72">
        <v>2</v>
      </c>
      <c r="K12" s="74">
        <v>1</v>
      </c>
      <c r="L12" s="73" t="s">
        <v>51</v>
      </c>
      <c r="M12" s="75">
        <v>5</v>
      </c>
      <c r="N12" s="436"/>
      <c r="O12" s="423"/>
      <c r="P12" s="424"/>
      <c r="Q12" s="72">
        <f>IF(P14="","",P14)</f>
        <v>1</v>
      </c>
      <c r="R12" s="73" t="s">
        <v>51</v>
      </c>
      <c r="S12" s="72">
        <f>IF(N14="","",N14)</f>
        <v>2</v>
      </c>
      <c r="T12" s="463"/>
      <c r="U12" s="464"/>
      <c r="V12" s="463"/>
      <c r="W12" s="464"/>
      <c r="X12" s="463"/>
      <c r="Y12" s="464"/>
      <c r="Z12" s="463"/>
      <c r="AA12" s="464"/>
      <c r="AB12" s="463"/>
      <c r="AC12" s="464"/>
      <c r="AD12" s="463"/>
      <c r="AE12" s="464"/>
      <c r="AF12" s="463"/>
      <c r="AG12" s="464"/>
      <c r="AH12" s="477"/>
      <c r="AI12" s="478"/>
      <c r="AJ12" s="471"/>
    </row>
    <row r="13" spans="1:36" s="1" customFormat="1" ht="13.5">
      <c r="A13" s="452" t="s">
        <v>199</v>
      </c>
      <c r="B13" s="453"/>
      <c r="C13" s="453"/>
      <c r="D13" s="454"/>
      <c r="E13" s="419" t="str">
        <f>IF(E14&gt;G14,"○",IF(E14&lt;G14,"●",IF(E14="","","△")))</f>
        <v>●</v>
      </c>
      <c r="F13" s="420"/>
      <c r="G13" s="428"/>
      <c r="H13" s="429" t="str">
        <f>IF(H14&gt;J14,"○",IF(H14&lt;J14,"●",IF(H14="","","△")))</f>
        <v>●</v>
      </c>
      <c r="I13" s="420"/>
      <c r="J13" s="421"/>
      <c r="K13" s="419" t="str">
        <f>IF(K14&gt;M14,"○",IF(K14&lt;M14,"●",IF(K14="","","△")))</f>
        <v>●</v>
      </c>
      <c r="L13" s="420"/>
      <c r="M13" s="421"/>
      <c r="N13" s="419" t="str">
        <f>IF(N14&gt;P14,"○",IF(N14&lt;P14,"●",IF(N14="","","△")))</f>
        <v>○</v>
      </c>
      <c r="O13" s="420"/>
      <c r="P13" s="421"/>
      <c r="Q13" s="434"/>
      <c r="R13" s="411"/>
      <c r="S13" s="422"/>
      <c r="T13" s="461">
        <f>IF(COUNTIF(E13:S13,"")=14,"",COUNTIF(E13:S13,"○"))</f>
        <v>1</v>
      </c>
      <c r="U13" s="462"/>
      <c r="V13" s="461">
        <f>IF(COUNTIF(E13:S13,"")=14,"",COUNTIF(E13:S13,"●"))</f>
        <v>3</v>
      </c>
      <c r="W13" s="462"/>
      <c r="X13" s="461">
        <f>IF(COUNTIF(E13:S13,"")=14,"",COUNTIF(E13:S13,"△"))</f>
        <v>0</v>
      </c>
      <c r="Y13" s="462"/>
      <c r="Z13" s="461">
        <f>IF(COUNTIF(E13:S13,"")=14,"",IF(E14="",0,E14)+IF(H14="",0,H14)+IF(K14="",0,K14)+IF(N14="",0,N14)+IF(Q14="",0,Q14))</f>
        <v>2</v>
      </c>
      <c r="AA13" s="462"/>
      <c r="AB13" s="461">
        <f>IF(COUNTIF(E13:S13,"")=14,"",IF(G14="",0,G14)+IF(J14="",0,J14)+IF(M14="",0,M14)+IF(P14="",0,P14)+IF(S14="",0,S14))</f>
        <v>12</v>
      </c>
      <c r="AC13" s="462"/>
      <c r="AD13" s="461">
        <f>IF(COUNTIF(E13:S13,"")=14,"",T13*3+X13)</f>
        <v>3</v>
      </c>
      <c r="AE13" s="462"/>
      <c r="AF13" s="461">
        <f>IF(COUNTIF(E13:S13,"")=14,"",Z13-AB13)</f>
        <v>-10</v>
      </c>
      <c r="AG13" s="462"/>
      <c r="AH13" s="467"/>
      <c r="AI13" s="468"/>
      <c r="AJ13" s="471">
        <f>IF(COUNTIF(E13:S13,"")=14,"",IF(AF13="",0,AF13*10000)+AF13*500+AD13*10)</f>
        <v>-104970</v>
      </c>
    </row>
    <row r="14" spans="1:36" s="1" customFormat="1" ht="14.25" thickBot="1">
      <c r="A14" s="479"/>
      <c r="B14" s="364"/>
      <c r="C14" s="364"/>
      <c r="D14" s="480"/>
      <c r="E14" s="76">
        <v>0</v>
      </c>
      <c r="F14" s="77" t="s">
        <v>51</v>
      </c>
      <c r="G14" s="78">
        <v>3</v>
      </c>
      <c r="H14" s="76">
        <v>0</v>
      </c>
      <c r="I14" s="77" t="s">
        <v>217</v>
      </c>
      <c r="J14" s="76">
        <v>7</v>
      </c>
      <c r="K14" s="79">
        <v>0</v>
      </c>
      <c r="L14" s="77" t="s">
        <v>51</v>
      </c>
      <c r="M14" s="78">
        <v>1</v>
      </c>
      <c r="N14" s="76">
        <v>2</v>
      </c>
      <c r="O14" s="77" t="s">
        <v>51</v>
      </c>
      <c r="P14" s="78">
        <v>1</v>
      </c>
      <c r="Q14" s="475"/>
      <c r="R14" s="412"/>
      <c r="S14" s="476"/>
      <c r="T14" s="465"/>
      <c r="U14" s="466"/>
      <c r="V14" s="465"/>
      <c r="W14" s="466"/>
      <c r="X14" s="465"/>
      <c r="Y14" s="466"/>
      <c r="Z14" s="465"/>
      <c r="AA14" s="466"/>
      <c r="AB14" s="465"/>
      <c r="AC14" s="466"/>
      <c r="AD14" s="465"/>
      <c r="AE14" s="466"/>
      <c r="AF14" s="465"/>
      <c r="AG14" s="466"/>
      <c r="AH14" s="469"/>
      <c r="AI14" s="470"/>
      <c r="AJ14" s="471"/>
    </row>
    <row r="15" spans="1:4" s="14" customFormat="1" ht="14.25" thickBot="1">
      <c r="A15" s="179"/>
      <c r="B15" s="179"/>
      <c r="C15" s="179"/>
      <c r="D15" s="179"/>
    </row>
    <row r="16" spans="1:36" s="1" customFormat="1" ht="13.5" customHeight="1">
      <c r="A16" s="517" t="s">
        <v>455</v>
      </c>
      <c r="B16" s="518"/>
      <c r="C16" s="518"/>
      <c r="D16" s="519"/>
      <c r="E16" s="457" t="str">
        <f>IF($A17="","",$A17)</f>
        <v>トリプレッタ</v>
      </c>
      <c r="F16" s="442"/>
      <c r="G16" s="443"/>
      <c r="H16" s="441" t="str">
        <f>IF($A19="","",$A19)</f>
        <v>杉並アヤックス</v>
      </c>
      <c r="I16" s="442"/>
      <c r="J16" s="443"/>
      <c r="K16" s="441" t="str">
        <f>IF($A21="","",$A21)</f>
        <v>東京ベイ</v>
      </c>
      <c r="L16" s="442"/>
      <c r="M16" s="443"/>
      <c r="N16" s="441" t="str">
        <f>IF($A23="","",$A23)</f>
        <v>石神井マメックス</v>
      </c>
      <c r="O16" s="442"/>
      <c r="P16" s="443"/>
      <c r="Q16" s="441" t="str">
        <f>IF($A25="","",$A25)</f>
        <v>緑山ＳＣ</v>
      </c>
      <c r="R16" s="442"/>
      <c r="S16" s="458"/>
      <c r="T16" s="459" t="s">
        <v>43</v>
      </c>
      <c r="U16" s="460"/>
      <c r="V16" s="459" t="s">
        <v>44</v>
      </c>
      <c r="W16" s="460"/>
      <c r="X16" s="459" t="s">
        <v>45</v>
      </c>
      <c r="Y16" s="460"/>
      <c r="Z16" s="459" t="s">
        <v>46</v>
      </c>
      <c r="AA16" s="460"/>
      <c r="AB16" s="459" t="s">
        <v>47</v>
      </c>
      <c r="AC16" s="460"/>
      <c r="AD16" s="459" t="s">
        <v>48</v>
      </c>
      <c r="AE16" s="460"/>
      <c r="AF16" s="457" t="s">
        <v>49</v>
      </c>
      <c r="AG16" s="458"/>
      <c r="AH16" s="459" t="s">
        <v>50</v>
      </c>
      <c r="AI16" s="496"/>
      <c r="AJ16" s="47"/>
    </row>
    <row r="17" spans="1:36" s="1" customFormat="1" ht="13.5">
      <c r="A17" s="452" t="s">
        <v>456</v>
      </c>
      <c r="B17" s="453"/>
      <c r="C17" s="453"/>
      <c r="D17" s="454"/>
      <c r="E17" s="434"/>
      <c r="F17" s="411"/>
      <c r="G17" s="435"/>
      <c r="H17" s="429" t="str">
        <f>IF(E19="○","●",IF(E19="●","○",IF(E19="","","△")))</f>
        <v>○</v>
      </c>
      <c r="I17" s="420"/>
      <c r="J17" s="421"/>
      <c r="K17" s="419" t="str">
        <f>IF(E21="○","●",IF(E21="●","○",IF(E21="","","△")))</f>
        <v>○</v>
      </c>
      <c r="L17" s="420"/>
      <c r="M17" s="428"/>
      <c r="N17" s="429" t="str">
        <f>IF(E23="○","●",IF(E23="●","○",IF(E23="","","△")))</f>
        <v>○</v>
      </c>
      <c r="O17" s="420"/>
      <c r="P17" s="421"/>
      <c r="Q17" s="419">
        <f>IF(E25="○","●",IF(E25="●","○",IF(E25="","","△")))</f>
      </c>
      <c r="R17" s="420"/>
      <c r="S17" s="421"/>
      <c r="T17" s="461">
        <f>IF(COUNTIF(E17:S17,"")=14,"",COUNTIF(E17:S17,"○"))</f>
        <v>3</v>
      </c>
      <c r="U17" s="462"/>
      <c r="V17" s="461">
        <f>IF(COUNTIF(E17:S17,"")=14,"",COUNTIF(E17:S17,"●"))</f>
        <v>0</v>
      </c>
      <c r="W17" s="462"/>
      <c r="X17" s="461">
        <f>IF(COUNTIF(E17:S17,"")=14,"",COUNTIF(E17:S17,"△"))</f>
        <v>0</v>
      </c>
      <c r="Y17" s="462"/>
      <c r="Z17" s="461">
        <f>IF(COUNTIF(E17:S17,"")=14,"",IF(E18="",0,E18)+IF(H18="",0,H18)+IF(K18="",0,K18)+IF(N18="",0,N18)+IF(Q18="",0,Q18))</f>
        <v>10</v>
      </c>
      <c r="AA17" s="462"/>
      <c r="AB17" s="461">
        <f>IF(COUNTIF(E17:S17,"")=14,"",IF(G18="",0,G18)+IF(J18="",0,J18)+IF(M18="",0,M18)+IF(P18="",0,P18)+IF(S18="",0,S18))</f>
        <v>3</v>
      </c>
      <c r="AC17" s="462"/>
      <c r="AD17" s="461">
        <f>IF(COUNTIF(E17:S17,"")=14,"",T17*3+X17)</f>
        <v>9</v>
      </c>
      <c r="AE17" s="462"/>
      <c r="AF17" s="461">
        <f>IF(COUNTIF(E17:S17,"")=14,"",Z17-AB17)</f>
        <v>7</v>
      </c>
      <c r="AG17" s="462"/>
      <c r="AH17" s="467"/>
      <c r="AI17" s="468"/>
      <c r="AJ17" s="471">
        <f>IF(COUNTIF(E17:S17,"")=14,"",IF(AF17="",0,AF17*10000)+AF17*500+AD17*10)</f>
        <v>73590</v>
      </c>
    </row>
    <row r="18" spans="1:36" s="1" customFormat="1" ht="13.5">
      <c r="A18" s="455"/>
      <c r="B18" s="370"/>
      <c r="C18" s="370"/>
      <c r="D18" s="456"/>
      <c r="E18" s="436"/>
      <c r="F18" s="423"/>
      <c r="G18" s="437"/>
      <c r="H18" s="72">
        <f>IF(G20="","",G20)</f>
        <v>3</v>
      </c>
      <c r="I18" s="73" t="s">
        <v>51</v>
      </c>
      <c r="J18" s="72">
        <f>IF(E20="","",E20)</f>
        <v>1</v>
      </c>
      <c r="K18" s="74">
        <f>IF(G22="","",G22)</f>
        <v>2</v>
      </c>
      <c r="L18" s="73" t="s">
        <v>51</v>
      </c>
      <c r="M18" s="75">
        <f>IF(E22="","",E22)</f>
        <v>1</v>
      </c>
      <c r="N18" s="72">
        <f>IF(G24="","",G24)</f>
        <v>5</v>
      </c>
      <c r="O18" s="73" t="s">
        <v>51</v>
      </c>
      <c r="P18" s="75">
        <f>IF(E24="","",E24)</f>
        <v>1</v>
      </c>
      <c r="Q18" s="72">
        <f>IF(G26="","",G26)</f>
      </c>
      <c r="R18" s="73" t="s">
        <v>51</v>
      </c>
      <c r="S18" s="75">
        <f>IF(E26="","",E26)</f>
      </c>
      <c r="T18" s="463"/>
      <c r="U18" s="464"/>
      <c r="V18" s="463"/>
      <c r="W18" s="464"/>
      <c r="X18" s="463"/>
      <c r="Y18" s="464"/>
      <c r="Z18" s="463"/>
      <c r="AA18" s="464"/>
      <c r="AB18" s="463"/>
      <c r="AC18" s="464"/>
      <c r="AD18" s="463"/>
      <c r="AE18" s="464"/>
      <c r="AF18" s="463"/>
      <c r="AG18" s="464"/>
      <c r="AH18" s="477"/>
      <c r="AI18" s="478"/>
      <c r="AJ18" s="471"/>
    </row>
    <row r="19" spans="1:36" s="1" customFormat="1" ht="13.5">
      <c r="A19" s="452" t="s">
        <v>185</v>
      </c>
      <c r="B19" s="453"/>
      <c r="C19" s="453"/>
      <c r="D19" s="454"/>
      <c r="E19" s="419" t="str">
        <f>IF(E20&gt;G20,"○",IF(E20&lt;G20,"●",IF(E20="","","△")))</f>
        <v>●</v>
      </c>
      <c r="F19" s="420"/>
      <c r="G19" s="421"/>
      <c r="H19" s="434"/>
      <c r="I19" s="411"/>
      <c r="J19" s="422"/>
      <c r="K19" s="419" t="str">
        <f>IF(H21="○","●",IF(H21="●","○",IF(H21="","","△")))</f>
        <v>○</v>
      </c>
      <c r="L19" s="420"/>
      <c r="M19" s="428"/>
      <c r="N19" s="429" t="str">
        <f>IF(H23="○","●",IF(H23="●","○",IF(H23="","","△")))</f>
        <v>○</v>
      </c>
      <c r="O19" s="420"/>
      <c r="P19" s="421"/>
      <c r="Q19" s="419" t="str">
        <f>IF(H25="○","●",IF(H25="●","○",IF(H25="","","△")))</f>
        <v>○</v>
      </c>
      <c r="R19" s="420"/>
      <c r="S19" s="421"/>
      <c r="T19" s="461">
        <f>IF(COUNTIF(E19:S19,"")=14,"",COUNTIF(E19:S19,"○"))</f>
        <v>3</v>
      </c>
      <c r="U19" s="462"/>
      <c r="V19" s="461">
        <f>IF(COUNTIF(E19:S19,"")=14,"",COUNTIF(E19:S19,"●"))</f>
        <v>1</v>
      </c>
      <c r="W19" s="462"/>
      <c r="X19" s="461">
        <f>IF(COUNTIF(E19:S19,"")=14,"",COUNTIF(E19:S19,"△"))</f>
        <v>0</v>
      </c>
      <c r="Y19" s="462"/>
      <c r="Z19" s="461">
        <f>IF(COUNTIF(E19:S19,"")=14,"",IF(E20="",0,E20)+IF(H20="",0,H20)+IF(K20="",0,K20)+IF(N20="",0,N20)+IF(Q20="",0,Q20))</f>
        <v>9</v>
      </c>
      <c r="AA19" s="462"/>
      <c r="AB19" s="461">
        <f>IF(COUNTIF(E19:S19,"")=14,"",IF(G20="",0,G20)+IF(J20="",0,J20)+IF(M20="",0,M20)+IF(P20="",0,P20)+IF(S20="",0,S20))</f>
        <v>4</v>
      </c>
      <c r="AC19" s="462"/>
      <c r="AD19" s="461">
        <f>IF(COUNTIF(E19:S19,"")=14,"",T19*3+X19)</f>
        <v>9</v>
      </c>
      <c r="AE19" s="462"/>
      <c r="AF19" s="461">
        <f>IF(COUNTIF(E19:S19,"")=14,"",Z19-AB19)</f>
        <v>5</v>
      </c>
      <c r="AG19" s="462"/>
      <c r="AH19" s="467"/>
      <c r="AI19" s="468"/>
      <c r="AJ19" s="471">
        <f>IF(COUNTIF(E19:S19,"")=14,"",IF(AF19="",0,AF19*10000)+AF19*500+AD19*10)</f>
        <v>52590</v>
      </c>
    </row>
    <row r="20" spans="1:36" s="1" customFormat="1" ht="13.5">
      <c r="A20" s="455"/>
      <c r="B20" s="370"/>
      <c r="C20" s="370"/>
      <c r="D20" s="456"/>
      <c r="E20" s="72">
        <v>1</v>
      </c>
      <c r="F20" s="73" t="s">
        <v>51</v>
      </c>
      <c r="G20" s="75">
        <v>3</v>
      </c>
      <c r="H20" s="436"/>
      <c r="I20" s="423"/>
      <c r="J20" s="424"/>
      <c r="K20" s="74">
        <f>IF(J22="","",J22)</f>
        <v>3</v>
      </c>
      <c r="L20" s="73" t="s">
        <v>51</v>
      </c>
      <c r="M20" s="75">
        <f>IF(H22="","",H22)</f>
        <v>1</v>
      </c>
      <c r="N20" s="72">
        <f>IF(J24="","",J24)</f>
        <v>4</v>
      </c>
      <c r="O20" s="73" t="s">
        <v>51</v>
      </c>
      <c r="P20" s="75">
        <f>IF(H24="","",H24)</f>
        <v>0</v>
      </c>
      <c r="Q20" s="72">
        <f>IF(J26="","",J26)</f>
        <v>1</v>
      </c>
      <c r="R20" s="73" t="s">
        <v>51</v>
      </c>
      <c r="S20" s="75">
        <f>IF(H26="","",H26)</f>
        <v>0</v>
      </c>
      <c r="T20" s="463"/>
      <c r="U20" s="464"/>
      <c r="V20" s="463"/>
      <c r="W20" s="464"/>
      <c r="X20" s="463"/>
      <c r="Y20" s="464"/>
      <c r="Z20" s="463"/>
      <c r="AA20" s="464"/>
      <c r="AB20" s="463"/>
      <c r="AC20" s="464"/>
      <c r="AD20" s="463"/>
      <c r="AE20" s="464"/>
      <c r="AF20" s="463"/>
      <c r="AG20" s="464"/>
      <c r="AH20" s="477"/>
      <c r="AI20" s="478"/>
      <c r="AJ20" s="471"/>
    </row>
    <row r="21" spans="1:36" s="1" customFormat="1" ht="13.5">
      <c r="A21" s="452" t="s">
        <v>155</v>
      </c>
      <c r="B21" s="453"/>
      <c r="C21" s="453"/>
      <c r="D21" s="454"/>
      <c r="E21" s="419" t="str">
        <f>IF(E22&gt;G22,"○",IF(E22&lt;G22,"●",IF(E22="","","△")))</f>
        <v>●</v>
      </c>
      <c r="F21" s="420"/>
      <c r="G21" s="428"/>
      <c r="H21" s="429" t="str">
        <f>IF(H22&gt;J22,"○",IF(H22&lt;J22,"●",IF(H22="","","△")))</f>
        <v>●</v>
      </c>
      <c r="I21" s="420"/>
      <c r="J21" s="421"/>
      <c r="K21" s="434"/>
      <c r="L21" s="411"/>
      <c r="M21" s="435"/>
      <c r="N21" s="429">
        <f>IF(K23="○","●",IF(K23="●","○",IF(K23="","","△")))</f>
      </c>
      <c r="O21" s="420"/>
      <c r="P21" s="421"/>
      <c r="Q21" s="419" t="str">
        <f>IF(K25="○","●",IF(K25="●","○",IF(K25="","","△")))</f>
        <v>●</v>
      </c>
      <c r="R21" s="420"/>
      <c r="S21" s="421"/>
      <c r="T21" s="461">
        <f>IF(COUNTIF(E21:S21,"")=14,"",COUNTIF(E21:S21,"○"))</f>
        <v>0</v>
      </c>
      <c r="U21" s="462"/>
      <c r="V21" s="461">
        <f>IF(COUNTIF(E21:S21,"")=14,"",COUNTIF(E21:S21,"●"))</f>
        <v>3</v>
      </c>
      <c r="W21" s="462"/>
      <c r="X21" s="461">
        <f>IF(COUNTIF(E21:S21,"")=14,"",COUNTIF(E21:S21,"△"))</f>
        <v>0</v>
      </c>
      <c r="Y21" s="462"/>
      <c r="Z21" s="461">
        <f>IF(COUNTIF(E21:S21,"")=14,"",IF(E22="",0,E22)+IF(H22="",0,H22)+IF(K22="",0,K22)+IF(N22="",0,N22)+IF(Q22="",0,Q22))</f>
        <v>4</v>
      </c>
      <c r="AA21" s="462"/>
      <c r="AB21" s="461">
        <f>IF(COUNTIF(E21:S21,"")=14,"",IF(G22="",0,G22)+IF(J22="",0,J22)+IF(M22="",0,M22)+IF(P22="",0,P22)+IF(S22="",0,S22))</f>
        <v>8</v>
      </c>
      <c r="AC21" s="462"/>
      <c r="AD21" s="461">
        <f>IF(COUNTIF(E21:S21,"")=14,"",T21*3+X21)</f>
        <v>0</v>
      </c>
      <c r="AE21" s="462"/>
      <c r="AF21" s="461">
        <f>IF(COUNTIF(E21:S21,"")=14,"",Z21-AB21)</f>
        <v>-4</v>
      </c>
      <c r="AG21" s="462"/>
      <c r="AH21" s="467"/>
      <c r="AI21" s="468"/>
      <c r="AJ21" s="471">
        <f>IF(COUNTIF(E21:S21,"")=14,"",IF(AF21="",0,AF21*10000)+AF21*500+AD21*10)</f>
        <v>-42000</v>
      </c>
    </row>
    <row r="22" spans="1:36" s="1" customFormat="1" ht="13.5">
      <c r="A22" s="455"/>
      <c r="B22" s="370"/>
      <c r="C22" s="370"/>
      <c r="D22" s="456"/>
      <c r="E22" s="72">
        <v>1</v>
      </c>
      <c r="F22" s="73" t="s">
        <v>51</v>
      </c>
      <c r="G22" s="75">
        <v>2</v>
      </c>
      <c r="H22" s="72">
        <v>1</v>
      </c>
      <c r="I22" s="73" t="s">
        <v>51</v>
      </c>
      <c r="J22" s="72">
        <v>3</v>
      </c>
      <c r="K22" s="436"/>
      <c r="L22" s="423"/>
      <c r="M22" s="437"/>
      <c r="N22" s="72">
        <f>IF(M24="","",M24)</f>
      </c>
      <c r="O22" s="73" t="s">
        <v>51</v>
      </c>
      <c r="P22" s="75">
        <f>IF(K24="","",K24)</f>
      </c>
      <c r="Q22" s="72">
        <f>IF(M26="","",M26)</f>
        <v>2</v>
      </c>
      <c r="R22" s="73" t="s">
        <v>51</v>
      </c>
      <c r="S22" s="75">
        <f>IF(K26="","",K26)</f>
        <v>3</v>
      </c>
      <c r="T22" s="463"/>
      <c r="U22" s="464"/>
      <c r="V22" s="463"/>
      <c r="W22" s="464"/>
      <c r="X22" s="463"/>
      <c r="Y22" s="464"/>
      <c r="Z22" s="463"/>
      <c r="AA22" s="464"/>
      <c r="AB22" s="463"/>
      <c r="AC22" s="464"/>
      <c r="AD22" s="463"/>
      <c r="AE22" s="464"/>
      <c r="AF22" s="463"/>
      <c r="AG22" s="464"/>
      <c r="AH22" s="477"/>
      <c r="AI22" s="478"/>
      <c r="AJ22" s="471"/>
    </row>
    <row r="23" spans="1:36" s="1" customFormat="1" ht="13.5">
      <c r="A23" s="452" t="s">
        <v>178</v>
      </c>
      <c r="B23" s="453"/>
      <c r="C23" s="453"/>
      <c r="D23" s="454"/>
      <c r="E23" s="419" t="str">
        <f>IF(E24&gt;G24,"○",IF(E24&lt;G24,"●",IF(E24="","","△")))</f>
        <v>●</v>
      </c>
      <c r="F23" s="420"/>
      <c r="G23" s="428"/>
      <c r="H23" s="429" t="str">
        <f>IF(H24&gt;J24,"○",IF(H24&lt;J24,"●",IF(H24="","","△")))</f>
        <v>●</v>
      </c>
      <c r="I23" s="420"/>
      <c r="J23" s="421"/>
      <c r="K23" s="419">
        <f>IF(K24&gt;M24,"○",IF(K24&lt;M24,"●",IF(K24="","","△")))</f>
      </c>
      <c r="L23" s="420"/>
      <c r="M23" s="421"/>
      <c r="N23" s="434"/>
      <c r="O23" s="411"/>
      <c r="P23" s="422"/>
      <c r="Q23" s="419" t="str">
        <f>IF(N25="○","●",IF(N25="●","○",IF(N25="","","△")))</f>
        <v>○</v>
      </c>
      <c r="R23" s="420"/>
      <c r="S23" s="421"/>
      <c r="T23" s="461">
        <f>IF(COUNTIF(E23:S23,"")=14,"",COUNTIF(E23:S23,"○"))</f>
        <v>1</v>
      </c>
      <c r="U23" s="462"/>
      <c r="V23" s="461">
        <f>IF(COUNTIF(E23:S23,"")=14,"",COUNTIF(E23:S23,"●"))</f>
        <v>2</v>
      </c>
      <c r="W23" s="462"/>
      <c r="X23" s="461">
        <f>IF(COUNTIF(E23:S23,"")=14,"",COUNTIF(E23:S23,"△"))</f>
        <v>0</v>
      </c>
      <c r="Y23" s="462"/>
      <c r="Z23" s="461">
        <f>IF(COUNTIF(E23:S23,"")=14,"",IF(E24="",0,E24)+IF(H24="",0,H24)+IF(K24="",0,K24)+IF(N24="",0,N24)+IF(Q24="",0,Q24))</f>
        <v>4</v>
      </c>
      <c r="AA23" s="462"/>
      <c r="AB23" s="461">
        <f>IF(COUNTIF(E23:S23,"")=14,"",IF(G24="",0,G24)+IF(J24="",0,J24)+IF(M24="",0,M24)+IF(P24="",0,P24)+IF(S24="",0,S24))</f>
        <v>11</v>
      </c>
      <c r="AC23" s="462"/>
      <c r="AD23" s="461">
        <f>IF(COUNTIF(E23:S23,"")=14,"",T23*3+X23)</f>
        <v>3</v>
      </c>
      <c r="AE23" s="462"/>
      <c r="AF23" s="461">
        <f>IF(COUNTIF(E23:S23,"")=14,"",Z23-AB23)</f>
        <v>-7</v>
      </c>
      <c r="AG23" s="462"/>
      <c r="AH23" s="467"/>
      <c r="AI23" s="468"/>
      <c r="AJ23" s="471">
        <f>IF(COUNTIF(E23:S23,"")=14,"",IF(AF23="",0,AF23*10000)+AF23*500+AD23*10)</f>
        <v>-73470</v>
      </c>
    </row>
    <row r="24" spans="1:36" s="1" customFormat="1" ht="13.5">
      <c r="A24" s="455"/>
      <c r="B24" s="370"/>
      <c r="C24" s="370"/>
      <c r="D24" s="456"/>
      <c r="E24" s="72">
        <v>1</v>
      </c>
      <c r="F24" s="73" t="s">
        <v>51</v>
      </c>
      <c r="G24" s="75">
        <v>5</v>
      </c>
      <c r="H24" s="72">
        <v>0</v>
      </c>
      <c r="I24" s="73" t="s">
        <v>51</v>
      </c>
      <c r="J24" s="72">
        <v>4</v>
      </c>
      <c r="K24" s="74"/>
      <c r="L24" s="73" t="s">
        <v>51</v>
      </c>
      <c r="M24" s="75"/>
      <c r="N24" s="436"/>
      <c r="O24" s="423"/>
      <c r="P24" s="424"/>
      <c r="Q24" s="72">
        <f>IF(P26="","",P26)</f>
        <v>3</v>
      </c>
      <c r="R24" s="73" t="s">
        <v>51</v>
      </c>
      <c r="S24" s="72">
        <f>IF(N26="","",N26)</f>
        <v>2</v>
      </c>
      <c r="T24" s="463"/>
      <c r="U24" s="464"/>
      <c r="V24" s="463"/>
      <c r="W24" s="464"/>
      <c r="X24" s="463"/>
      <c r="Y24" s="464"/>
      <c r="Z24" s="463"/>
      <c r="AA24" s="464"/>
      <c r="AB24" s="463"/>
      <c r="AC24" s="464"/>
      <c r="AD24" s="463"/>
      <c r="AE24" s="464"/>
      <c r="AF24" s="463"/>
      <c r="AG24" s="464"/>
      <c r="AH24" s="477"/>
      <c r="AI24" s="478"/>
      <c r="AJ24" s="471"/>
    </row>
    <row r="25" spans="1:36" s="1" customFormat="1" ht="13.5">
      <c r="A25" s="452" t="s">
        <v>196</v>
      </c>
      <c r="B25" s="453"/>
      <c r="C25" s="453"/>
      <c r="D25" s="454"/>
      <c r="E25" s="419">
        <f>IF(E26&gt;G26,"○",IF(E26&lt;G26,"●",IF(E26="","","△")))</f>
      </c>
      <c r="F25" s="420"/>
      <c r="G25" s="428"/>
      <c r="H25" s="429" t="str">
        <f>IF(H26&gt;J26,"○",IF(H26&lt;J26,"●",IF(H26="","","△")))</f>
        <v>●</v>
      </c>
      <c r="I25" s="420"/>
      <c r="J25" s="421"/>
      <c r="K25" s="419" t="str">
        <f>IF(K26&gt;M26,"○",IF(K26&lt;M26,"●",IF(K26="","","△")))</f>
        <v>○</v>
      </c>
      <c r="L25" s="420"/>
      <c r="M25" s="421"/>
      <c r="N25" s="419" t="str">
        <f>IF(N26&gt;P26,"○",IF(N26&lt;P26,"●",IF(N26="","","△")))</f>
        <v>●</v>
      </c>
      <c r="O25" s="420"/>
      <c r="P25" s="421"/>
      <c r="Q25" s="434"/>
      <c r="R25" s="411"/>
      <c r="S25" s="422"/>
      <c r="T25" s="461">
        <f>IF(COUNTIF(E25:S25,"")=14,"",COUNTIF(E25:S25,"○"))</f>
        <v>1</v>
      </c>
      <c r="U25" s="462"/>
      <c r="V25" s="461">
        <f>IF(COUNTIF(E25:S25,"")=14,"",COUNTIF(E25:S25,"●"))</f>
        <v>2</v>
      </c>
      <c r="W25" s="462"/>
      <c r="X25" s="461">
        <f>IF(COUNTIF(E25:S25,"")=14,"",COUNTIF(E25:S25,"△"))</f>
        <v>0</v>
      </c>
      <c r="Y25" s="462"/>
      <c r="Z25" s="461">
        <f>IF(COUNTIF(E25:S25,"")=14,"",IF(E26="",0,E26)+IF(H26="",0,H26)+IF(K26="",0,K26)+IF(N26="",0,N26)+IF(Q26="",0,Q26))</f>
        <v>5</v>
      </c>
      <c r="AA25" s="462"/>
      <c r="AB25" s="461">
        <f>IF(COUNTIF(E25:S25,"")=14,"",IF(G26="",0,G26)+IF(J26="",0,J26)+IF(M26="",0,M26)+IF(P26="",0,P26)+IF(S26="",0,S26))</f>
        <v>6</v>
      </c>
      <c r="AC25" s="462"/>
      <c r="AD25" s="461">
        <f>IF(COUNTIF(E25:S25,"")=14,"",T25*3+X25)</f>
        <v>3</v>
      </c>
      <c r="AE25" s="462"/>
      <c r="AF25" s="461">
        <f>IF(COUNTIF(E25:S25,"")=14,"",Z25-AB25)</f>
        <v>-1</v>
      </c>
      <c r="AG25" s="462"/>
      <c r="AH25" s="467"/>
      <c r="AI25" s="468"/>
      <c r="AJ25" s="471">
        <f>IF(COUNTIF(E25:S25,"")=14,"",IF(AF25="",0,AF25*10000)+AF25*500+AD25*10)</f>
        <v>-10470</v>
      </c>
    </row>
    <row r="26" spans="1:36" s="1" customFormat="1" ht="14.25" thickBot="1">
      <c r="A26" s="479"/>
      <c r="B26" s="364"/>
      <c r="C26" s="364"/>
      <c r="D26" s="480"/>
      <c r="E26" s="76"/>
      <c r="F26" s="77" t="s">
        <v>51</v>
      </c>
      <c r="G26" s="78"/>
      <c r="H26" s="76">
        <v>0</v>
      </c>
      <c r="I26" s="77" t="s">
        <v>113</v>
      </c>
      <c r="J26" s="76">
        <v>1</v>
      </c>
      <c r="K26" s="79">
        <v>3</v>
      </c>
      <c r="L26" s="77" t="s">
        <v>51</v>
      </c>
      <c r="M26" s="78">
        <v>2</v>
      </c>
      <c r="N26" s="76">
        <v>2</v>
      </c>
      <c r="O26" s="77" t="s">
        <v>51</v>
      </c>
      <c r="P26" s="78">
        <v>3</v>
      </c>
      <c r="Q26" s="475"/>
      <c r="R26" s="412"/>
      <c r="S26" s="476"/>
      <c r="T26" s="465"/>
      <c r="U26" s="466"/>
      <c r="V26" s="465"/>
      <c r="W26" s="466"/>
      <c r="X26" s="465"/>
      <c r="Y26" s="466"/>
      <c r="Z26" s="465"/>
      <c r="AA26" s="466"/>
      <c r="AB26" s="465"/>
      <c r="AC26" s="466"/>
      <c r="AD26" s="465"/>
      <c r="AE26" s="466"/>
      <c r="AF26" s="465"/>
      <c r="AG26" s="466"/>
      <c r="AH26" s="469"/>
      <c r="AI26" s="470"/>
      <c r="AJ26" s="471"/>
    </row>
    <row r="27" ht="14.25" thickBot="1"/>
    <row r="28" spans="1:36" s="1" customFormat="1" ht="13.5" customHeight="1">
      <c r="A28" s="517" t="s">
        <v>69</v>
      </c>
      <c r="B28" s="518"/>
      <c r="C28" s="518"/>
      <c r="D28" s="519"/>
      <c r="E28" s="457" t="str">
        <f>IF($A29="","",$A29)</f>
        <v>ＪＡＣＰＡ</v>
      </c>
      <c r="F28" s="442"/>
      <c r="G28" s="443"/>
      <c r="H28" s="441" t="str">
        <f>IF($A31="","",$A31)</f>
        <v>ヴェルディ調布</v>
      </c>
      <c r="I28" s="442"/>
      <c r="J28" s="443"/>
      <c r="K28" s="441" t="str">
        <f>IF($A33="","",$A33)</f>
        <v>三鷹ＦＡ</v>
      </c>
      <c r="L28" s="442"/>
      <c r="M28" s="443"/>
      <c r="N28" s="441" t="str">
        <f>IF($A35="","",$A35)</f>
        <v>プロメテウス</v>
      </c>
      <c r="O28" s="442"/>
      <c r="P28" s="443"/>
      <c r="Q28" s="441" t="str">
        <f>IF($A37="","",$A37)</f>
        <v>両国ＦＣ</v>
      </c>
      <c r="R28" s="442"/>
      <c r="S28" s="458"/>
      <c r="T28" s="459" t="s">
        <v>43</v>
      </c>
      <c r="U28" s="460"/>
      <c r="V28" s="459" t="s">
        <v>44</v>
      </c>
      <c r="W28" s="460"/>
      <c r="X28" s="459" t="s">
        <v>45</v>
      </c>
      <c r="Y28" s="460"/>
      <c r="Z28" s="459" t="s">
        <v>46</v>
      </c>
      <c r="AA28" s="460"/>
      <c r="AB28" s="459" t="s">
        <v>47</v>
      </c>
      <c r="AC28" s="460"/>
      <c r="AD28" s="459" t="s">
        <v>48</v>
      </c>
      <c r="AE28" s="460"/>
      <c r="AF28" s="457" t="s">
        <v>49</v>
      </c>
      <c r="AG28" s="458"/>
      <c r="AH28" s="459" t="s">
        <v>50</v>
      </c>
      <c r="AI28" s="496"/>
      <c r="AJ28" s="47"/>
    </row>
    <row r="29" spans="1:36" s="1" customFormat="1" ht="13.5">
      <c r="A29" s="452" t="s">
        <v>461</v>
      </c>
      <c r="B29" s="453"/>
      <c r="C29" s="453"/>
      <c r="D29" s="454"/>
      <c r="E29" s="434"/>
      <c r="F29" s="411"/>
      <c r="G29" s="435"/>
      <c r="H29" s="429">
        <f>IF(E31="○","●",IF(E31="●","○",IF(E31="","","△")))</f>
      </c>
      <c r="I29" s="420"/>
      <c r="J29" s="421"/>
      <c r="K29" s="419">
        <f>IF(E33="○","●",IF(E33="●","○",IF(E33="","","△")))</f>
      </c>
      <c r="L29" s="420"/>
      <c r="M29" s="428"/>
      <c r="N29" s="429">
        <f>IF(E35="○","●",IF(E35="●","○",IF(E35="","","△")))</f>
      </c>
      <c r="O29" s="420"/>
      <c r="P29" s="421"/>
      <c r="Q29" s="419" t="str">
        <f>IF(E37="○","●",IF(E37="●","○",IF(E37="","","△")))</f>
        <v>○</v>
      </c>
      <c r="R29" s="420"/>
      <c r="S29" s="421"/>
      <c r="T29" s="461">
        <f>IF(COUNTIF(E29:S29,"")=14,"",COUNTIF(E29:S29,"○"))</f>
      </c>
      <c r="U29" s="462"/>
      <c r="V29" s="461">
        <f>IF(COUNTIF(E29:S29,"")=14,"",COUNTIF(E29:S29,"●"))</f>
      </c>
      <c r="W29" s="462"/>
      <c r="X29" s="461">
        <f>IF(COUNTIF(E29:S29,"")=14,"",COUNTIF(E29:S29,"△"))</f>
      </c>
      <c r="Y29" s="462"/>
      <c r="Z29" s="461">
        <f>IF(COUNTIF(E29:S29,"")=14,"",IF(E30="",0,E30)+IF(H30="",0,H30)+IF(K30="",0,K30)+IF(N30="",0,N30)+IF(Q30="",0,Q30))</f>
      </c>
      <c r="AA29" s="462"/>
      <c r="AB29" s="461">
        <f>IF(COUNTIF(E29:S29,"")=14,"",IF(G30="",0,G30)+IF(J30="",0,J30)+IF(M30="",0,M30)+IF(P30="",0,P30)+IF(S30="",0,S30))</f>
      </c>
      <c r="AC29" s="462"/>
      <c r="AD29" s="461">
        <f>IF(COUNTIF(E29:S29,"")=14,"",T29*3+X29)</f>
      </c>
      <c r="AE29" s="462"/>
      <c r="AF29" s="461">
        <f>IF(COUNTIF(E29:S29,"")=14,"",Z29-AB29)</f>
      </c>
      <c r="AG29" s="462"/>
      <c r="AH29" s="467"/>
      <c r="AI29" s="468"/>
      <c r="AJ29" s="471">
        <f>IF(COUNTIF(E29:S29,"")=14,"",IF(AF29="",0,AF29*10000)+AF29*500+AD29*10)</f>
      </c>
    </row>
    <row r="30" spans="1:36" s="1" customFormat="1" ht="13.5">
      <c r="A30" s="455"/>
      <c r="B30" s="370"/>
      <c r="C30" s="370"/>
      <c r="D30" s="456"/>
      <c r="E30" s="436"/>
      <c r="F30" s="423"/>
      <c r="G30" s="437"/>
      <c r="H30" s="72">
        <f>IF(G32="","",G32)</f>
      </c>
      <c r="I30" s="73" t="s">
        <v>51</v>
      </c>
      <c r="J30" s="72">
        <f>IF(E32="","",E32)</f>
      </c>
      <c r="K30" s="74">
        <f>IF(G34="","",G34)</f>
      </c>
      <c r="L30" s="73" t="s">
        <v>51</v>
      </c>
      <c r="M30" s="75">
        <f>IF(E34="","",E34)</f>
      </c>
      <c r="N30" s="72">
        <f>IF(G36="","",G36)</f>
      </c>
      <c r="O30" s="73" t="s">
        <v>51</v>
      </c>
      <c r="P30" s="75">
        <f>IF(E36="","",E36)</f>
      </c>
      <c r="Q30" s="72">
        <f>IF(G38="","",G38)</f>
        <v>3</v>
      </c>
      <c r="R30" s="73" t="s">
        <v>51</v>
      </c>
      <c r="S30" s="75">
        <f>IF(E38="","",E38)</f>
        <v>0</v>
      </c>
      <c r="T30" s="463"/>
      <c r="U30" s="464"/>
      <c r="V30" s="463"/>
      <c r="W30" s="464"/>
      <c r="X30" s="463"/>
      <c r="Y30" s="464"/>
      <c r="Z30" s="463"/>
      <c r="AA30" s="464"/>
      <c r="AB30" s="463"/>
      <c r="AC30" s="464"/>
      <c r="AD30" s="463"/>
      <c r="AE30" s="464"/>
      <c r="AF30" s="463"/>
      <c r="AG30" s="464"/>
      <c r="AH30" s="477"/>
      <c r="AI30" s="478"/>
      <c r="AJ30" s="471"/>
    </row>
    <row r="31" spans="1:36" s="1" customFormat="1" ht="13.5">
      <c r="A31" s="452" t="s">
        <v>183</v>
      </c>
      <c r="B31" s="453"/>
      <c r="C31" s="453"/>
      <c r="D31" s="454"/>
      <c r="E31" s="419">
        <f>IF(E32&gt;G32,"○",IF(E32&lt;G32,"●",IF(E32="","","△")))</f>
      </c>
      <c r="F31" s="420"/>
      <c r="G31" s="421"/>
      <c r="H31" s="434"/>
      <c r="I31" s="411"/>
      <c r="J31" s="422"/>
      <c r="K31" s="419" t="str">
        <f>IF(H33="○","●",IF(H33="●","○",IF(H33="","","△")))</f>
        <v>△</v>
      </c>
      <c r="L31" s="420"/>
      <c r="M31" s="428"/>
      <c r="N31" s="429">
        <f>IF(H35="○","●",IF(H35="●","○",IF(H35="","","△")))</f>
      </c>
      <c r="O31" s="420"/>
      <c r="P31" s="421"/>
      <c r="Q31" s="419" t="str">
        <f>IF(H37="○","●",IF(H37="●","○",IF(H37="","","△")))</f>
        <v>△</v>
      </c>
      <c r="R31" s="420"/>
      <c r="S31" s="421"/>
      <c r="T31" s="461">
        <f>IF(COUNTIF(E31:S31,"")=14,"",COUNTIF(E31:S31,"○"))</f>
        <v>0</v>
      </c>
      <c r="U31" s="462"/>
      <c r="V31" s="461">
        <f>IF(COUNTIF(E31:S31,"")=14,"",COUNTIF(E31:S31,"●"))</f>
        <v>0</v>
      </c>
      <c r="W31" s="462"/>
      <c r="X31" s="461">
        <f>IF(COUNTIF(E31:S31,"")=14,"",COUNTIF(E31:S31,"△"))</f>
        <v>2</v>
      </c>
      <c r="Y31" s="462"/>
      <c r="Z31" s="461">
        <f>IF(COUNTIF(E31:S31,"")=14,"",IF(E32="",0,E32)+IF(H32="",0,H32)+IF(K32="",0,K32)+IF(N32="",0,N32)+IF(Q32="",0,Q32))</f>
        <v>0</v>
      </c>
      <c r="AA31" s="462"/>
      <c r="AB31" s="461">
        <f>IF(COUNTIF(E31:S31,"")=14,"",IF(G32="",0,G32)+IF(J32="",0,J32)+IF(M32="",0,M32)+IF(P32="",0,P32)+IF(S32="",0,S32))</f>
        <v>0</v>
      </c>
      <c r="AC31" s="462"/>
      <c r="AD31" s="461">
        <f>IF(COUNTIF(E31:S31,"")=14,"",T31*3+X31)</f>
        <v>2</v>
      </c>
      <c r="AE31" s="462"/>
      <c r="AF31" s="461">
        <f>IF(COUNTIF(E31:S31,"")=14,"",Z31-AB31)</f>
        <v>0</v>
      </c>
      <c r="AG31" s="462"/>
      <c r="AH31" s="467"/>
      <c r="AI31" s="468"/>
      <c r="AJ31" s="471">
        <f>IF(COUNTIF(E31:S31,"")=14,"",IF(AF31="",0,AF31*10000)+AF31*500+AD31*10)</f>
        <v>20</v>
      </c>
    </row>
    <row r="32" spans="1:36" s="1" customFormat="1" ht="13.5">
      <c r="A32" s="455"/>
      <c r="B32" s="370"/>
      <c r="C32" s="370"/>
      <c r="D32" s="456"/>
      <c r="E32" s="72"/>
      <c r="F32" s="73" t="s">
        <v>51</v>
      </c>
      <c r="G32" s="75"/>
      <c r="H32" s="436"/>
      <c r="I32" s="423"/>
      <c r="J32" s="424"/>
      <c r="K32" s="74">
        <f>IF(J34="","",J34)</f>
        <v>0</v>
      </c>
      <c r="L32" s="73" t="s">
        <v>51</v>
      </c>
      <c r="M32" s="75">
        <f>IF(H34="","",H34)</f>
        <v>0</v>
      </c>
      <c r="N32" s="72">
        <f>IF(J36="","",J36)</f>
      </c>
      <c r="O32" s="73" t="s">
        <v>51</v>
      </c>
      <c r="P32" s="75">
        <f>IF(H36="","",H36)</f>
      </c>
      <c r="Q32" s="72">
        <f>IF(J38="","",J38)</f>
        <v>0</v>
      </c>
      <c r="R32" s="73" t="s">
        <v>51</v>
      </c>
      <c r="S32" s="75">
        <f>IF(H38="","",H38)</f>
        <v>0</v>
      </c>
      <c r="T32" s="463"/>
      <c r="U32" s="464"/>
      <c r="V32" s="463"/>
      <c r="W32" s="464"/>
      <c r="X32" s="463"/>
      <c r="Y32" s="464"/>
      <c r="Z32" s="463"/>
      <c r="AA32" s="464"/>
      <c r="AB32" s="463"/>
      <c r="AC32" s="464"/>
      <c r="AD32" s="463"/>
      <c r="AE32" s="464"/>
      <c r="AF32" s="463"/>
      <c r="AG32" s="464"/>
      <c r="AH32" s="477"/>
      <c r="AI32" s="478"/>
      <c r="AJ32" s="471"/>
    </row>
    <row r="33" spans="1:36" s="1" customFormat="1" ht="13.5">
      <c r="A33" s="452" t="s">
        <v>182</v>
      </c>
      <c r="B33" s="453"/>
      <c r="C33" s="453"/>
      <c r="D33" s="454"/>
      <c r="E33" s="419">
        <f>IF(E34&gt;G34,"○",IF(E34&lt;G34,"●",IF(E34="","","△")))</f>
      </c>
      <c r="F33" s="420"/>
      <c r="G33" s="428"/>
      <c r="H33" s="429" t="str">
        <f>IF(H34&gt;J34,"○",IF(H34&lt;J34,"●",IF(H34="","","△")))</f>
        <v>△</v>
      </c>
      <c r="I33" s="420"/>
      <c r="J33" s="421"/>
      <c r="K33" s="434"/>
      <c r="L33" s="411"/>
      <c r="M33" s="435"/>
      <c r="N33" s="429" t="str">
        <f>IF(K35="○","●",IF(K35="●","○",IF(K35="","","△")))</f>
        <v>●</v>
      </c>
      <c r="O33" s="420"/>
      <c r="P33" s="421"/>
      <c r="Q33" s="419" t="str">
        <f>IF(K37="○","●",IF(K37="●","○",IF(K37="","","△")))</f>
        <v>○</v>
      </c>
      <c r="R33" s="420"/>
      <c r="S33" s="421"/>
      <c r="T33" s="461">
        <f>IF(COUNTIF(E33:S33,"")=14,"",COUNTIF(E33:S33,"○"))</f>
        <v>1</v>
      </c>
      <c r="U33" s="462"/>
      <c r="V33" s="461">
        <f>IF(COUNTIF(E33:S33,"")=14,"",COUNTIF(E33:S33,"●"))</f>
        <v>1</v>
      </c>
      <c r="W33" s="462"/>
      <c r="X33" s="461">
        <f>IF(COUNTIF(E33:S33,"")=14,"",COUNTIF(E33:S33,"△"))</f>
        <v>1</v>
      </c>
      <c r="Y33" s="462"/>
      <c r="Z33" s="461">
        <f>IF(COUNTIF(E33:S33,"")=14,"",IF(E34="",0,E34)+IF(H34="",0,H34)+IF(K34="",0,K34)+IF(N34="",0,N34)+IF(Q34="",0,Q34))</f>
        <v>3</v>
      </c>
      <c r="AA33" s="462"/>
      <c r="AB33" s="461">
        <f>IF(COUNTIF(E33:S33,"")=14,"",IF(G34="",0,G34)+IF(J34="",0,J34)+IF(M34="",0,M34)+IF(P34="",0,P34)+IF(S34="",0,S34))</f>
        <v>3</v>
      </c>
      <c r="AC33" s="462"/>
      <c r="AD33" s="461">
        <f>IF(COUNTIF(E33:S33,"")=14,"",T33*3+X33)</f>
        <v>4</v>
      </c>
      <c r="AE33" s="462"/>
      <c r="AF33" s="461">
        <f>IF(COUNTIF(E33:S33,"")=14,"",Z33-AB33)</f>
        <v>0</v>
      </c>
      <c r="AG33" s="462"/>
      <c r="AH33" s="467"/>
      <c r="AI33" s="468"/>
      <c r="AJ33" s="471">
        <f>IF(COUNTIF(E33:S33,"")=14,"",IF(AF33="",0,AF33*10000)+AF33*500+AD33*10)</f>
        <v>40</v>
      </c>
    </row>
    <row r="34" spans="1:36" s="1" customFormat="1" ht="13.5">
      <c r="A34" s="455"/>
      <c r="B34" s="370"/>
      <c r="C34" s="370"/>
      <c r="D34" s="456"/>
      <c r="E34" s="72"/>
      <c r="F34" s="73" t="s">
        <v>51</v>
      </c>
      <c r="G34" s="75"/>
      <c r="H34" s="72">
        <v>0</v>
      </c>
      <c r="I34" s="73" t="s">
        <v>51</v>
      </c>
      <c r="J34" s="72">
        <v>0</v>
      </c>
      <c r="K34" s="436"/>
      <c r="L34" s="423"/>
      <c r="M34" s="437"/>
      <c r="N34" s="72">
        <f>IF(M36="","",M36)</f>
        <v>1</v>
      </c>
      <c r="O34" s="73" t="s">
        <v>51</v>
      </c>
      <c r="P34" s="75">
        <f>IF(K36="","",K36)</f>
        <v>2</v>
      </c>
      <c r="Q34" s="72">
        <f>IF(M38="","",M38)</f>
        <v>2</v>
      </c>
      <c r="R34" s="73" t="s">
        <v>51</v>
      </c>
      <c r="S34" s="75">
        <f>IF(K38="","",K38)</f>
        <v>1</v>
      </c>
      <c r="T34" s="463"/>
      <c r="U34" s="464"/>
      <c r="V34" s="463"/>
      <c r="W34" s="464"/>
      <c r="X34" s="463"/>
      <c r="Y34" s="464"/>
      <c r="Z34" s="463"/>
      <c r="AA34" s="464"/>
      <c r="AB34" s="463"/>
      <c r="AC34" s="464"/>
      <c r="AD34" s="463"/>
      <c r="AE34" s="464"/>
      <c r="AF34" s="463"/>
      <c r="AG34" s="464"/>
      <c r="AH34" s="477"/>
      <c r="AI34" s="478"/>
      <c r="AJ34" s="471"/>
    </row>
    <row r="35" spans="1:36" s="1" customFormat="1" ht="13.5">
      <c r="A35" s="452" t="s">
        <v>457</v>
      </c>
      <c r="B35" s="453"/>
      <c r="C35" s="453"/>
      <c r="D35" s="454"/>
      <c r="E35" s="419">
        <f>IF(E36&gt;G36,"○",IF(E36&lt;G36,"●",IF(E36="","","△")))</f>
      </c>
      <c r="F35" s="420"/>
      <c r="G35" s="428"/>
      <c r="H35" s="429">
        <f>IF(H36&gt;J36,"○",IF(H36&lt;J36,"●",IF(H36="","","△")))</f>
      </c>
      <c r="I35" s="420"/>
      <c r="J35" s="421"/>
      <c r="K35" s="419" t="str">
        <f>IF(K36&gt;M36,"○",IF(K36&lt;M36,"●",IF(K36="","","△")))</f>
        <v>○</v>
      </c>
      <c r="L35" s="420"/>
      <c r="M35" s="421"/>
      <c r="N35" s="434"/>
      <c r="O35" s="411"/>
      <c r="P35" s="422"/>
      <c r="Q35" s="419">
        <f>IF(N37="○","●",IF(N37="●","○",IF(N37="","","△")))</f>
      </c>
      <c r="R35" s="420"/>
      <c r="S35" s="421"/>
      <c r="T35" s="461">
        <f>IF(COUNTIF(E35:S35,"")=14,"",COUNTIF(E35:S35,"○"))</f>
      </c>
      <c r="U35" s="462"/>
      <c r="V35" s="461">
        <f>IF(COUNTIF(E35:S35,"")=14,"",COUNTIF(E35:S35,"●"))</f>
      </c>
      <c r="W35" s="462"/>
      <c r="X35" s="461">
        <f>IF(COUNTIF(E35:S35,"")=14,"",COUNTIF(E35:S35,"△"))</f>
      </c>
      <c r="Y35" s="462"/>
      <c r="Z35" s="461">
        <f>IF(COUNTIF(E35:S35,"")=14,"",IF(E36="",0,E36)+IF(H36="",0,H36)+IF(K36="",0,K36)+IF(N36="",0,N36)+IF(Q36="",0,Q36))</f>
      </c>
      <c r="AA35" s="462"/>
      <c r="AB35" s="461">
        <f>IF(COUNTIF(E35:S35,"")=14,"",IF(G36="",0,G36)+IF(J36="",0,J36)+IF(M36="",0,M36)+IF(P36="",0,P36)+IF(S36="",0,S36))</f>
      </c>
      <c r="AC35" s="462"/>
      <c r="AD35" s="461">
        <f>IF(COUNTIF(E35:S35,"")=14,"",T35*3+X35)</f>
      </c>
      <c r="AE35" s="462"/>
      <c r="AF35" s="461">
        <f>IF(COUNTIF(E35:S35,"")=14,"",Z35-AB35)</f>
      </c>
      <c r="AG35" s="462"/>
      <c r="AH35" s="467"/>
      <c r="AI35" s="468"/>
      <c r="AJ35" s="471">
        <f>IF(COUNTIF(E35:S35,"")=14,"",IF(AF35="",0,AF35*10000)+AF35*500+AD35*10)</f>
      </c>
    </row>
    <row r="36" spans="1:36" s="1" customFormat="1" ht="13.5">
      <c r="A36" s="455"/>
      <c r="B36" s="370"/>
      <c r="C36" s="370"/>
      <c r="D36" s="456"/>
      <c r="E36" s="72"/>
      <c r="F36" s="73" t="s">
        <v>51</v>
      </c>
      <c r="G36" s="75"/>
      <c r="H36" s="72"/>
      <c r="I36" s="73" t="s">
        <v>51</v>
      </c>
      <c r="J36" s="72"/>
      <c r="K36" s="74">
        <v>2</v>
      </c>
      <c r="L36" s="73" t="s">
        <v>51</v>
      </c>
      <c r="M36" s="75">
        <v>1</v>
      </c>
      <c r="N36" s="436"/>
      <c r="O36" s="423"/>
      <c r="P36" s="424"/>
      <c r="Q36" s="72">
        <f>IF(P38="","",P38)</f>
      </c>
      <c r="R36" s="73" t="s">
        <v>51</v>
      </c>
      <c r="S36" s="72">
        <f>IF(N38="","",N38)</f>
      </c>
      <c r="T36" s="463"/>
      <c r="U36" s="464"/>
      <c r="V36" s="463"/>
      <c r="W36" s="464"/>
      <c r="X36" s="463"/>
      <c r="Y36" s="464"/>
      <c r="Z36" s="463"/>
      <c r="AA36" s="464"/>
      <c r="AB36" s="463"/>
      <c r="AC36" s="464"/>
      <c r="AD36" s="463"/>
      <c r="AE36" s="464"/>
      <c r="AF36" s="463"/>
      <c r="AG36" s="464"/>
      <c r="AH36" s="477"/>
      <c r="AI36" s="478"/>
      <c r="AJ36" s="471"/>
    </row>
    <row r="37" spans="1:36" s="1" customFormat="1" ht="13.5">
      <c r="A37" s="452" t="s">
        <v>156</v>
      </c>
      <c r="B37" s="453"/>
      <c r="C37" s="453"/>
      <c r="D37" s="454"/>
      <c r="E37" s="419" t="str">
        <f>IF(E38&gt;G38,"○",IF(E38&lt;G38,"●",IF(E38="","","△")))</f>
        <v>●</v>
      </c>
      <c r="F37" s="420"/>
      <c r="G37" s="428"/>
      <c r="H37" s="429" t="str">
        <f>IF(H38&gt;J38,"○",IF(H38&lt;J38,"●",IF(H38="","","△")))</f>
        <v>△</v>
      </c>
      <c r="I37" s="420"/>
      <c r="J37" s="421"/>
      <c r="K37" s="419" t="str">
        <f>IF(K38&gt;M38,"○",IF(K38&lt;M38,"●",IF(K38="","","△")))</f>
        <v>●</v>
      </c>
      <c r="L37" s="420"/>
      <c r="M37" s="421"/>
      <c r="N37" s="419">
        <f>IF(N38&gt;P38,"○",IF(N38&lt;P38,"●",IF(N38="","","△")))</f>
      </c>
      <c r="O37" s="420"/>
      <c r="P37" s="421"/>
      <c r="Q37" s="434"/>
      <c r="R37" s="411"/>
      <c r="S37" s="422"/>
      <c r="T37" s="461">
        <f>IF(COUNTIF(E37:S37,"")=14,"",COUNTIF(E37:S37,"○"))</f>
        <v>0</v>
      </c>
      <c r="U37" s="462"/>
      <c r="V37" s="461">
        <f>IF(COUNTIF(E37:S37,"")=14,"",COUNTIF(E37:S37,"●"))</f>
        <v>2</v>
      </c>
      <c r="W37" s="462"/>
      <c r="X37" s="461">
        <f>IF(COUNTIF(E37:S37,"")=14,"",COUNTIF(E37:S37,"△"))</f>
        <v>1</v>
      </c>
      <c r="Y37" s="462"/>
      <c r="Z37" s="461">
        <f>IF(COUNTIF(E37:S37,"")=14,"",IF(E38="",0,E38)+IF(H38="",0,H38)+IF(K38="",0,K38)+IF(N38="",0,N38)+IF(Q38="",0,Q38))</f>
        <v>1</v>
      </c>
      <c r="AA37" s="462"/>
      <c r="AB37" s="461">
        <f>IF(COUNTIF(E37:S37,"")=14,"",IF(G38="",0,G38)+IF(J38="",0,J38)+IF(M38="",0,M38)+IF(P38="",0,P38)+IF(S38="",0,S38))</f>
        <v>5</v>
      </c>
      <c r="AC37" s="462"/>
      <c r="AD37" s="461">
        <f>IF(COUNTIF(E37:S37,"")=14,"",T37*3+X37)</f>
        <v>1</v>
      </c>
      <c r="AE37" s="462"/>
      <c r="AF37" s="461">
        <f>IF(COUNTIF(E37:S37,"")=14,"",Z37-AB37)</f>
        <v>-4</v>
      </c>
      <c r="AG37" s="462"/>
      <c r="AH37" s="467"/>
      <c r="AI37" s="468"/>
      <c r="AJ37" s="471">
        <f>IF(COUNTIF(E37:S37,"")=14,"",IF(AF37="",0,AF37*10000)+AF37*500+AD37*10)</f>
        <v>-41990</v>
      </c>
    </row>
    <row r="38" spans="1:36" s="1" customFormat="1" ht="14.25" thickBot="1">
      <c r="A38" s="479"/>
      <c r="B38" s="364"/>
      <c r="C38" s="364"/>
      <c r="D38" s="480"/>
      <c r="E38" s="76">
        <v>0</v>
      </c>
      <c r="F38" s="77" t="s">
        <v>51</v>
      </c>
      <c r="G38" s="78">
        <v>3</v>
      </c>
      <c r="H38" s="76">
        <v>0</v>
      </c>
      <c r="I38" s="77" t="s">
        <v>113</v>
      </c>
      <c r="J38" s="76">
        <v>0</v>
      </c>
      <c r="K38" s="79">
        <v>1</v>
      </c>
      <c r="L38" s="77" t="s">
        <v>51</v>
      </c>
      <c r="M38" s="78">
        <v>2</v>
      </c>
      <c r="N38" s="76"/>
      <c r="O38" s="77" t="s">
        <v>51</v>
      </c>
      <c r="P38" s="78"/>
      <c r="Q38" s="475"/>
      <c r="R38" s="412"/>
      <c r="S38" s="476"/>
      <c r="T38" s="465"/>
      <c r="U38" s="466"/>
      <c r="V38" s="465"/>
      <c r="W38" s="466"/>
      <c r="X38" s="465"/>
      <c r="Y38" s="466"/>
      <c r="Z38" s="465"/>
      <c r="AA38" s="466"/>
      <c r="AB38" s="465"/>
      <c r="AC38" s="466"/>
      <c r="AD38" s="465"/>
      <c r="AE38" s="466"/>
      <c r="AF38" s="465"/>
      <c r="AG38" s="466"/>
      <c r="AH38" s="469"/>
      <c r="AI38" s="470"/>
      <c r="AJ38" s="471"/>
    </row>
    <row r="39" spans="1:4" s="14" customFormat="1" ht="14.25" thickBot="1">
      <c r="A39" s="179"/>
      <c r="B39" s="179"/>
      <c r="C39" s="179"/>
      <c r="D39" s="179"/>
    </row>
    <row r="40" spans="1:36" s="1" customFormat="1" ht="13.5" customHeight="1">
      <c r="A40" s="517" t="s">
        <v>70</v>
      </c>
      <c r="B40" s="518"/>
      <c r="C40" s="518"/>
      <c r="D40" s="519"/>
      <c r="E40" s="457" t="str">
        <f>IF($A41="","",$A41)</f>
        <v>ＦＣ駒沢</v>
      </c>
      <c r="F40" s="442"/>
      <c r="G40" s="443"/>
      <c r="H40" s="441" t="str">
        <f>IF($A43="","",$A43)</f>
        <v>ＦＣ　ＧＯＮＡ</v>
      </c>
      <c r="I40" s="442"/>
      <c r="J40" s="443"/>
      <c r="K40" s="441" t="str">
        <f>IF($A45="","",$A45)</f>
        <v>ＨＩＢＡＲＩ</v>
      </c>
      <c r="L40" s="442"/>
      <c r="M40" s="443"/>
      <c r="N40" s="441" t="str">
        <f>IF($A47="","",$A47)</f>
        <v>ＳＫ－オンゼ</v>
      </c>
      <c r="O40" s="442"/>
      <c r="P40" s="443"/>
      <c r="Q40" s="441" t="str">
        <f>IF($A49="","",$A49)</f>
        <v>大宮ソシオ</v>
      </c>
      <c r="R40" s="442"/>
      <c r="S40" s="458"/>
      <c r="T40" s="459" t="s">
        <v>43</v>
      </c>
      <c r="U40" s="460"/>
      <c r="V40" s="459" t="s">
        <v>44</v>
      </c>
      <c r="W40" s="460"/>
      <c r="X40" s="459" t="s">
        <v>45</v>
      </c>
      <c r="Y40" s="460"/>
      <c r="Z40" s="459" t="s">
        <v>46</v>
      </c>
      <c r="AA40" s="460"/>
      <c r="AB40" s="459" t="s">
        <v>47</v>
      </c>
      <c r="AC40" s="460"/>
      <c r="AD40" s="459" t="s">
        <v>48</v>
      </c>
      <c r="AE40" s="460"/>
      <c r="AF40" s="457" t="s">
        <v>49</v>
      </c>
      <c r="AG40" s="458"/>
      <c r="AH40" s="459" t="s">
        <v>50</v>
      </c>
      <c r="AI40" s="496"/>
      <c r="AJ40" s="47"/>
    </row>
    <row r="41" spans="1:36" s="1" customFormat="1" ht="13.5">
      <c r="A41" s="452" t="s">
        <v>172</v>
      </c>
      <c r="B41" s="453"/>
      <c r="C41" s="453"/>
      <c r="D41" s="454"/>
      <c r="E41" s="434"/>
      <c r="F41" s="411"/>
      <c r="G41" s="435"/>
      <c r="H41" s="429" t="str">
        <f>IF(E43="○","●",IF(E43="●","○",IF(E43="","","△")))</f>
        <v>●</v>
      </c>
      <c r="I41" s="420"/>
      <c r="J41" s="421"/>
      <c r="K41" s="419" t="str">
        <f>IF(E45="○","●",IF(E45="●","○",IF(E45="","","△")))</f>
        <v>○</v>
      </c>
      <c r="L41" s="420"/>
      <c r="M41" s="428"/>
      <c r="N41" s="429" t="str">
        <f>IF(E47="○","●",IF(E47="●","○",IF(E47="","","△")))</f>
        <v>○</v>
      </c>
      <c r="O41" s="420"/>
      <c r="P41" s="421"/>
      <c r="Q41" s="419">
        <f>IF(E49="○","●",IF(E49="●","○",IF(E49="","","△")))</f>
      </c>
      <c r="R41" s="420"/>
      <c r="S41" s="421"/>
      <c r="T41" s="461">
        <f>IF(COUNTIF(E41:S41,"")=14,"",COUNTIF(E41:S41,"○"))</f>
        <v>2</v>
      </c>
      <c r="U41" s="462"/>
      <c r="V41" s="461">
        <f>IF(COUNTIF(E41:S41,"")=14,"",COUNTIF(E41:S41,"●"))</f>
        <v>1</v>
      </c>
      <c r="W41" s="462"/>
      <c r="X41" s="461">
        <f>IF(COUNTIF(E41:S41,"")=14,"",COUNTIF(E41:S41,"△"))</f>
        <v>0</v>
      </c>
      <c r="Y41" s="462"/>
      <c r="Z41" s="461">
        <f>IF(COUNTIF(E41:S41,"")=14,"",IF(E42="",0,E42)+IF(H42="",0,H42)+IF(K42="",0,K42)+IF(N42="",0,N42)+IF(Q42="",0,Q42))</f>
        <v>6</v>
      </c>
      <c r="AA41" s="462"/>
      <c r="AB41" s="461">
        <f>IF(COUNTIF(E41:S41,"")=14,"",IF(G42="",0,G42)+IF(J42="",0,J42)+IF(M42="",0,M42)+IF(P42="",0,P42)+IF(S42="",0,S42))</f>
        <v>2</v>
      </c>
      <c r="AC41" s="462"/>
      <c r="AD41" s="461">
        <f>IF(COUNTIF(E41:S41,"")=14,"",T41*3+X41)</f>
        <v>6</v>
      </c>
      <c r="AE41" s="462"/>
      <c r="AF41" s="461">
        <f>IF(COUNTIF(E41:S41,"")=14,"",Z41-AB41)</f>
        <v>4</v>
      </c>
      <c r="AG41" s="462"/>
      <c r="AH41" s="467"/>
      <c r="AI41" s="468"/>
      <c r="AJ41" s="471">
        <f>IF(COUNTIF(E41:S41,"")=14,"",IF(AF41="",0,AF41*10000)+AF41*500+AD41*10)</f>
        <v>42060</v>
      </c>
    </row>
    <row r="42" spans="1:36" s="1" customFormat="1" ht="13.5">
      <c r="A42" s="455"/>
      <c r="B42" s="370"/>
      <c r="C42" s="370"/>
      <c r="D42" s="456"/>
      <c r="E42" s="436"/>
      <c r="F42" s="423"/>
      <c r="G42" s="437"/>
      <c r="H42" s="72">
        <f>IF(G44="","",G44)</f>
        <v>0</v>
      </c>
      <c r="I42" s="73" t="s">
        <v>51</v>
      </c>
      <c r="J42" s="72">
        <f>IF(E44="","",E44)</f>
        <v>1</v>
      </c>
      <c r="K42" s="74">
        <f>IF(G46="","",G46)</f>
        <v>4</v>
      </c>
      <c r="L42" s="73" t="s">
        <v>51</v>
      </c>
      <c r="M42" s="75">
        <f>IF(E46="","",E46)</f>
        <v>1</v>
      </c>
      <c r="N42" s="72">
        <f>IF(G48="","",G48)</f>
        <v>2</v>
      </c>
      <c r="O42" s="73" t="s">
        <v>51</v>
      </c>
      <c r="P42" s="75">
        <f>IF(E48="","",E48)</f>
        <v>0</v>
      </c>
      <c r="Q42" s="72">
        <f>IF(G50="","",G50)</f>
      </c>
      <c r="R42" s="73" t="s">
        <v>51</v>
      </c>
      <c r="S42" s="75">
        <f>IF(E50="","",E50)</f>
      </c>
      <c r="T42" s="463"/>
      <c r="U42" s="464"/>
      <c r="V42" s="463"/>
      <c r="W42" s="464"/>
      <c r="X42" s="463"/>
      <c r="Y42" s="464"/>
      <c r="Z42" s="463"/>
      <c r="AA42" s="464"/>
      <c r="AB42" s="463"/>
      <c r="AC42" s="464"/>
      <c r="AD42" s="463"/>
      <c r="AE42" s="464"/>
      <c r="AF42" s="463"/>
      <c r="AG42" s="464"/>
      <c r="AH42" s="477"/>
      <c r="AI42" s="478"/>
      <c r="AJ42" s="471"/>
    </row>
    <row r="43" spans="1:36" s="1" customFormat="1" ht="13.5">
      <c r="A43" s="452" t="s">
        <v>224</v>
      </c>
      <c r="B43" s="453"/>
      <c r="C43" s="453"/>
      <c r="D43" s="454"/>
      <c r="E43" s="419" t="str">
        <f>IF(E44&gt;G44,"○",IF(E44&lt;G44,"●",IF(E44="","","△")))</f>
        <v>○</v>
      </c>
      <c r="F43" s="420"/>
      <c r="G43" s="421"/>
      <c r="H43" s="434"/>
      <c r="I43" s="411"/>
      <c r="J43" s="422"/>
      <c r="K43" s="419">
        <f>IF(H45="○","●",IF(H45="●","○",IF(H45="","","△")))</f>
      </c>
      <c r="L43" s="420"/>
      <c r="M43" s="428"/>
      <c r="N43" s="429" t="str">
        <f>IF(H47="○","●",IF(H47="●","○",IF(H47="","","△")))</f>
        <v>○</v>
      </c>
      <c r="O43" s="420"/>
      <c r="P43" s="421"/>
      <c r="Q43" s="419" t="str">
        <f>IF(H49="○","●",IF(H49="●","○",IF(H49="","","△")))</f>
        <v>△</v>
      </c>
      <c r="R43" s="420"/>
      <c r="S43" s="421"/>
      <c r="T43" s="461">
        <f>IF(COUNTIF(E43:S43,"")=14,"",COUNTIF(E43:S43,"○"))</f>
        <v>2</v>
      </c>
      <c r="U43" s="462"/>
      <c r="V43" s="461">
        <f>IF(COUNTIF(E43:S43,"")=14,"",COUNTIF(E43:S43,"●"))</f>
        <v>0</v>
      </c>
      <c r="W43" s="462"/>
      <c r="X43" s="461">
        <f>IF(COUNTIF(E43:S43,"")=14,"",COUNTIF(E43:S43,"△"))</f>
        <v>1</v>
      </c>
      <c r="Y43" s="462"/>
      <c r="Z43" s="461">
        <f>IF(COUNTIF(E43:S43,"")=14,"",IF(E44="",0,E44)+IF(H44="",0,H44)+IF(K44="",0,K44)+IF(N44="",0,N44)+IF(Q44="",0,Q44))</f>
        <v>4</v>
      </c>
      <c r="AA43" s="462"/>
      <c r="AB43" s="461">
        <f>IF(COUNTIF(E43:S43,"")=14,"",IF(G44="",0,G44)+IF(J44="",0,J44)+IF(M44="",0,M44)+IF(P44="",0,P44)+IF(S44="",0,S44))</f>
        <v>0</v>
      </c>
      <c r="AC43" s="462"/>
      <c r="AD43" s="461">
        <f>IF(COUNTIF(E43:S43,"")=14,"",T43*3+X43)</f>
        <v>7</v>
      </c>
      <c r="AE43" s="462"/>
      <c r="AF43" s="461">
        <f>IF(COUNTIF(E43:S43,"")=14,"",Z43-AB43)</f>
        <v>4</v>
      </c>
      <c r="AG43" s="462"/>
      <c r="AH43" s="467"/>
      <c r="AI43" s="468"/>
      <c r="AJ43" s="471">
        <f>IF(COUNTIF(E43:S43,"")=14,"",IF(AF43="",0,AF43*10000)+AF43*500+AD43*10)</f>
        <v>42070</v>
      </c>
    </row>
    <row r="44" spans="1:36" s="1" customFormat="1" ht="13.5">
      <c r="A44" s="455"/>
      <c r="B44" s="370"/>
      <c r="C44" s="370"/>
      <c r="D44" s="456"/>
      <c r="E44" s="72">
        <v>1</v>
      </c>
      <c r="F44" s="73" t="s">
        <v>51</v>
      </c>
      <c r="G44" s="75">
        <v>0</v>
      </c>
      <c r="H44" s="436"/>
      <c r="I44" s="423"/>
      <c r="J44" s="424"/>
      <c r="K44" s="74">
        <f>IF(J46="","",J46)</f>
      </c>
      <c r="L44" s="73" t="s">
        <v>51</v>
      </c>
      <c r="M44" s="75">
        <f>IF(H46="","",H46)</f>
      </c>
      <c r="N44" s="72">
        <f>IF(J48="","",J48)</f>
        <v>3</v>
      </c>
      <c r="O44" s="73" t="s">
        <v>51</v>
      </c>
      <c r="P44" s="75">
        <f>IF(H48="","",H48)</f>
        <v>0</v>
      </c>
      <c r="Q44" s="72">
        <f>IF(J50="","",J50)</f>
        <v>0</v>
      </c>
      <c r="R44" s="73" t="s">
        <v>51</v>
      </c>
      <c r="S44" s="75">
        <f>IF(H50="","",H50)</f>
        <v>0</v>
      </c>
      <c r="T44" s="463"/>
      <c r="U44" s="464"/>
      <c r="V44" s="463"/>
      <c r="W44" s="464"/>
      <c r="X44" s="463"/>
      <c r="Y44" s="464"/>
      <c r="Z44" s="463"/>
      <c r="AA44" s="464"/>
      <c r="AB44" s="463"/>
      <c r="AC44" s="464"/>
      <c r="AD44" s="463"/>
      <c r="AE44" s="464"/>
      <c r="AF44" s="463"/>
      <c r="AG44" s="464"/>
      <c r="AH44" s="477"/>
      <c r="AI44" s="478"/>
      <c r="AJ44" s="471"/>
    </row>
    <row r="45" spans="1:36" s="1" customFormat="1" ht="13.5">
      <c r="A45" s="452" t="s">
        <v>225</v>
      </c>
      <c r="B45" s="453"/>
      <c r="C45" s="453"/>
      <c r="D45" s="454"/>
      <c r="E45" s="419" t="str">
        <f>IF(E46&gt;G46,"○",IF(E46&lt;G46,"●",IF(E46="","","△")))</f>
        <v>●</v>
      </c>
      <c r="F45" s="420"/>
      <c r="G45" s="428"/>
      <c r="H45" s="429">
        <f>IF(H46&gt;J46,"○",IF(H46&lt;J46,"●",IF(H46="","","△")))</f>
      </c>
      <c r="I45" s="420"/>
      <c r="J45" s="421"/>
      <c r="K45" s="434"/>
      <c r="L45" s="411"/>
      <c r="M45" s="435"/>
      <c r="N45" s="429" t="str">
        <f>IF(K47="○","●",IF(K47="●","○",IF(K47="","","△")))</f>
        <v>○</v>
      </c>
      <c r="O45" s="420"/>
      <c r="P45" s="421"/>
      <c r="Q45" s="419" t="str">
        <f>IF(K49="○","●",IF(K49="●","○",IF(K49="","","△")))</f>
        <v>●</v>
      </c>
      <c r="R45" s="420"/>
      <c r="S45" s="421"/>
      <c r="T45" s="461">
        <f>IF(COUNTIF(E45:S45,"")=14,"",COUNTIF(E45:S45,"○"))</f>
        <v>1</v>
      </c>
      <c r="U45" s="462"/>
      <c r="V45" s="461">
        <f>IF(COUNTIF(E45:S45,"")=14,"",COUNTIF(E45:S45,"●"))</f>
        <v>2</v>
      </c>
      <c r="W45" s="462"/>
      <c r="X45" s="461">
        <f>IF(COUNTIF(E45:S45,"")=14,"",COUNTIF(E45:S45,"△"))</f>
        <v>0</v>
      </c>
      <c r="Y45" s="462"/>
      <c r="Z45" s="461">
        <f>IF(COUNTIF(E45:S45,"")=14,"",IF(E46="",0,E46)+IF(H46="",0,H46)+IF(K46="",0,K46)+IF(N46="",0,N46)+IF(Q46="",0,Q46))</f>
        <v>4</v>
      </c>
      <c r="AA45" s="462"/>
      <c r="AB45" s="461">
        <f>IF(COUNTIF(E45:S45,"")=14,"",IF(G46="",0,G46)+IF(J46="",0,J46)+IF(M46="",0,M46)+IF(P46="",0,P46)+IF(S46="",0,S46))</f>
        <v>7</v>
      </c>
      <c r="AC45" s="462"/>
      <c r="AD45" s="461">
        <f>IF(COUNTIF(E45:S45,"")=14,"",T45*3+X45)</f>
        <v>3</v>
      </c>
      <c r="AE45" s="462"/>
      <c r="AF45" s="461">
        <f>IF(COUNTIF(E45:S45,"")=14,"",Z45-AB45)</f>
        <v>-3</v>
      </c>
      <c r="AG45" s="462"/>
      <c r="AH45" s="467"/>
      <c r="AI45" s="468"/>
      <c r="AJ45" s="471">
        <f>IF(COUNTIF(E45:S45,"")=14,"",IF(AF45="",0,AF45*10000)+AF45*500+AD45*10)</f>
        <v>-31470</v>
      </c>
    </row>
    <row r="46" spans="1:36" s="1" customFormat="1" ht="13.5">
      <c r="A46" s="455"/>
      <c r="B46" s="370"/>
      <c r="C46" s="370"/>
      <c r="D46" s="456"/>
      <c r="E46" s="72">
        <v>1</v>
      </c>
      <c r="F46" s="73" t="s">
        <v>51</v>
      </c>
      <c r="G46" s="75">
        <v>4</v>
      </c>
      <c r="H46" s="72"/>
      <c r="I46" s="73" t="s">
        <v>51</v>
      </c>
      <c r="J46" s="72"/>
      <c r="K46" s="436"/>
      <c r="L46" s="423"/>
      <c r="M46" s="437"/>
      <c r="N46" s="72">
        <f>IF(M48="","",M48)</f>
        <v>3</v>
      </c>
      <c r="O46" s="73" t="s">
        <v>51</v>
      </c>
      <c r="P46" s="75">
        <f>IF(K48="","",K48)</f>
        <v>1</v>
      </c>
      <c r="Q46" s="72">
        <f>IF(M50="","",M50)</f>
        <v>0</v>
      </c>
      <c r="R46" s="73" t="s">
        <v>51</v>
      </c>
      <c r="S46" s="75">
        <f>IF(K50="","",K50)</f>
        <v>2</v>
      </c>
      <c r="T46" s="463"/>
      <c r="U46" s="464"/>
      <c r="V46" s="463"/>
      <c r="W46" s="464"/>
      <c r="X46" s="463"/>
      <c r="Y46" s="464"/>
      <c r="Z46" s="463"/>
      <c r="AA46" s="464"/>
      <c r="AB46" s="463"/>
      <c r="AC46" s="464"/>
      <c r="AD46" s="463"/>
      <c r="AE46" s="464"/>
      <c r="AF46" s="463"/>
      <c r="AG46" s="464"/>
      <c r="AH46" s="477"/>
      <c r="AI46" s="478"/>
      <c r="AJ46" s="471"/>
    </row>
    <row r="47" spans="1:36" s="1" customFormat="1" ht="13.5">
      <c r="A47" s="452" t="s">
        <v>236</v>
      </c>
      <c r="B47" s="453"/>
      <c r="C47" s="453"/>
      <c r="D47" s="454"/>
      <c r="E47" s="419" t="str">
        <f>IF(E48&gt;G48,"○",IF(E48&lt;G48,"●",IF(E48="","","△")))</f>
        <v>●</v>
      </c>
      <c r="F47" s="420"/>
      <c r="G47" s="428"/>
      <c r="H47" s="429" t="str">
        <f>IF(H48&gt;J48,"○",IF(H48&lt;J48,"●",IF(H48="","","△")))</f>
        <v>●</v>
      </c>
      <c r="I47" s="420"/>
      <c r="J47" s="421"/>
      <c r="K47" s="419" t="str">
        <f>IF(K48&gt;M48,"○",IF(K48&lt;M48,"●",IF(K48="","","△")))</f>
        <v>●</v>
      </c>
      <c r="L47" s="420"/>
      <c r="M47" s="421"/>
      <c r="N47" s="434"/>
      <c r="O47" s="411"/>
      <c r="P47" s="422"/>
      <c r="Q47" s="419" t="str">
        <f>IF(N49="○","●",IF(N49="●","○",IF(N49="","","△")))</f>
        <v>●</v>
      </c>
      <c r="R47" s="420"/>
      <c r="S47" s="421"/>
      <c r="T47" s="461">
        <f>IF(COUNTIF(E47:S47,"")=14,"",COUNTIF(E47:S47,"○"))</f>
        <v>0</v>
      </c>
      <c r="U47" s="462"/>
      <c r="V47" s="461">
        <f>IF(COUNTIF(E47:S47,"")=14,"",COUNTIF(E47:S47,"●"))</f>
        <v>4</v>
      </c>
      <c r="W47" s="462"/>
      <c r="X47" s="461">
        <f>IF(COUNTIF(E47:S47,"")=14,"",COUNTIF(E47:S47,"△"))</f>
        <v>0</v>
      </c>
      <c r="Y47" s="462"/>
      <c r="Z47" s="461">
        <f>IF(COUNTIF(E47:S47,"")=14,"",IF(E48="",0,E48)+IF(H48="",0,H48)+IF(K48="",0,K48)+IF(N48="",0,N48)+IF(Q48="",0,Q48))</f>
        <v>1</v>
      </c>
      <c r="AA47" s="462"/>
      <c r="AB47" s="461">
        <f>IF(COUNTIF(E47:S47,"")=14,"",IF(G48="",0,G48)+IF(J48="",0,J48)+IF(M48="",0,M48)+IF(P48="",0,P48)+IF(S48="",0,S48))</f>
        <v>14</v>
      </c>
      <c r="AC47" s="462"/>
      <c r="AD47" s="461">
        <f>IF(COUNTIF(E47:S47,"")=14,"",T47*3+X47)</f>
        <v>0</v>
      </c>
      <c r="AE47" s="462"/>
      <c r="AF47" s="461">
        <f>IF(COUNTIF(E47:S47,"")=14,"",Z47-AB47)</f>
        <v>-13</v>
      </c>
      <c r="AG47" s="462"/>
      <c r="AH47" s="467"/>
      <c r="AI47" s="468"/>
      <c r="AJ47" s="471">
        <f>IF(COUNTIF(E47:S47,"")=14,"",IF(AF47="",0,AF47*10000)+AF47*500+AD47*10)</f>
        <v>-136500</v>
      </c>
    </row>
    <row r="48" spans="1:36" s="1" customFormat="1" ht="13.5">
      <c r="A48" s="455"/>
      <c r="B48" s="370"/>
      <c r="C48" s="370"/>
      <c r="D48" s="456"/>
      <c r="E48" s="72">
        <v>0</v>
      </c>
      <c r="F48" s="73" t="s">
        <v>51</v>
      </c>
      <c r="G48" s="75">
        <v>2</v>
      </c>
      <c r="H48" s="72">
        <v>0</v>
      </c>
      <c r="I48" s="73" t="s">
        <v>51</v>
      </c>
      <c r="J48" s="72">
        <v>3</v>
      </c>
      <c r="K48" s="74">
        <v>1</v>
      </c>
      <c r="L48" s="73" t="s">
        <v>51</v>
      </c>
      <c r="M48" s="75">
        <v>3</v>
      </c>
      <c r="N48" s="436"/>
      <c r="O48" s="423"/>
      <c r="P48" s="424"/>
      <c r="Q48" s="72">
        <f>IF(P50="","",P50)</f>
        <v>0</v>
      </c>
      <c r="R48" s="73" t="s">
        <v>51</v>
      </c>
      <c r="S48" s="72">
        <f>IF(N50="","",N50)</f>
        <v>6</v>
      </c>
      <c r="T48" s="463"/>
      <c r="U48" s="464"/>
      <c r="V48" s="463"/>
      <c r="W48" s="464"/>
      <c r="X48" s="463"/>
      <c r="Y48" s="464"/>
      <c r="Z48" s="463"/>
      <c r="AA48" s="464"/>
      <c r="AB48" s="463"/>
      <c r="AC48" s="464"/>
      <c r="AD48" s="463"/>
      <c r="AE48" s="464"/>
      <c r="AF48" s="463"/>
      <c r="AG48" s="464"/>
      <c r="AH48" s="477"/>
      <c r="AI48" s="478"/>
      <c r="AJ48" s="471"/>
    </row>
    <row r="49" spans="1:36" s="1" customFormat="1" ht="13.5">
      <c r="A49" s="452" t="s">
        <v>190</v>
      </c>
      <c r="B49" s="453"/>
      <c r="C49" s="453"/>
      <c r="D49" s="454"/>
      <c r="E49" s="419">
        <f>IF(E50&gt;G50,"○",IF(E50&lt;G50,"●",IF(E50="","","△")))</f>
      </c>
      <c r="F49" s="420"/>
      <c r="G49" s="428"/>
      <c r="H49" s="429" t="str">
        <f>IF(H50&gt;J50,"○",IF(H50&lt;J50,"●",IF(H50="","","△")))</f>
        <v>△</v>
      </c>
      <c r="I49" s="420"/>
      <c r="J49" s="421"/>
      <c r="K49" s="419" t="str">
        <f>IF(K50&gt;M50,"○",IF(K50&lt;M50,"●",IF(K50="","","△")))</f>
        <v>○</v>
      </c>
      <c r="L49" s="420"/>
      <c r="M49" s="421"/>
      <c r="N49" s="419" t="str">
        <f>IF(N50&gt;P50,"○",IF(N50&lt;P50,"●",IF(N50="","","△")))</f>
        <v>○</v>
      </c>
      <c r="O49" s="420"/>
      <c r="P49" s="421"/>
      <c r="Q49" s="434"/>
      <c r="R49" s="411"/>
      <c r="S49" s="422"/>
      <c r="T49" s="461">
        <f>IF(COUNTIF(E49:S49,"")=14,"",COUNTIF(E49:S49,"○"))</f>
        <v>2</v>
      </c>
      <c r="U49" s="462"/>
      <c r="V49" s="461">
        <f>IF(COUNTIF(E49:S49,"")=14,"",COUNTIF(E49:S49,"●"))</f>
        <v>0</v>
      </c>
      <c r="W49" s="462"/>
      <c r="X49" s="461">
        <f>IF(COUNTIF(E49:S49,"")=14,"",COUNTIF(E49:S49,"△"))</f>
        <v>1</v>
      </c>
      <c r="Y49" s="462"/>
      <c r="Z49" s="461">
        <f>IF(COUNTIF(E49:S49,"")=14,"",IF(E50="",0,E50)+IF(H50="",0,H50)+IF(K50="",0,K50)+IF(N50="",0,N50)+IF(Q50="",0,Q50))</f>
        <v>8</v>
      </c>
      <c r="AA49" s="462"/>
      <c r="AB49" s="461">
        <f>IF(COUNTIF(E49:S49,"")=14,"",IF(G50="",0,G50)+IF(J50="",0,J50)+IF(M50="",0,M50)+IF(P50="",0,P50)+IF(S50="",0,S50))</f>
        <v>0</v>
      </c>
      <c r="AC49" s="462"/>
      <c r="AD49" s="461">
        <f>IF(COUNTIF(E49:S49,"")=14,"",T49*3+X49)</f>
        <v>7</v>
      </c>
      <c r="AE49" s="462"/>
      <c r="AF49" s="461">
        <f>IF(COUNTIF(E49:S49,"")=14,"",Z49-AB49)</f>
        <v>8</v>
      </c>
      <c r="AG49" s="462"/>
      <c r="AH49" s="467"/>
      <c r="AI49" s="468"/>
      <c r="AJ49" s="471">
        <f>IF(COUNTIF(E49:S49,"")=14,"",IF(AF49="",0,AF49*10000)+AF49*500+AD49*10)</f>
        <v>84070</v>
      </c>
    </row>
    <row r="50" spans="1:36" s="1" customFormat="1" ht="14.25" thickBot="1">
      <c r="A50" s="479"/>
      <c r="B50" s="364"/>
      <c r="C50" s="364"/>
      <c r="D50" s="480"/>
      <c r="E50" s="76"/>
      <c r="F50" s="77" t="s">
        <v>51</v>
      </c>
      <c r="G50" s="78"/>
      <c r="H50" s="76">
        <v>0</v>
      </c>
      <c r="I50" s="77" t="s">
        <v>217</v>
      </c>
      <c r="J50" s="76">
        <v>0</v>
      </c>
      <c r="K50" s="79">
        <v>2</v>
      </c>
      <c r="L50" s="77" t="s">
        <v>51</v>
      </c>
      <c r="M50" s="78">
        <v>0</v>
      </c>
      <c r="N50" s="76">
        <v>6</v>
      </c>
      <c r="O50" s="77" t="s">
        <v>51</v>
      </c>
      <c r="P50" s="78">
        <v>0</v>
      </c>
      <c r="Q50" s="475"/>
      <c r="R50" s="412"/>
      <c r="S50" s="476"/>
      <c r="T50" s="465"/>
      <c r="U50" s="466"/>
      <c r="V50" s="465"/>
      <c r="W50" s="466"/>
      <c r="X50" s="465"/>
      <c r="Y50" s="466"/>
      <c r="Z50" s="465"/>
      <c r="AA50" s="466"/>
      <c r="AB50" s="465"/>
      <c r="AC50" s="466"/>
      <c r="AD50" s="465"/>
      <c r="AE50" s="466"/>
      <c r="AF50" s="465"/>
      <c r="AG50" s="466"/>
      <c r="AH50" s="469"/>
      <c r="AI50" s="470"/>
      <c r="AJ50" s="471"/>
    </row>
    <row r="51" ht="14.25" thickBot="1"/>
    <row r="52" spans="1:36" s="1" customFormat="1" ht="13.5" customHeight="1">
      <c r="A52" s="517" t="s">
        <v>458</v>
      </c>
      <c r="B52" s="518"/>
      <c r="C52" s="518"/>
      <c r="D52" s="519"/>
      <c r="E52" s="457" t="str">
        <f>IF($A53="","",$A53)</f>
        <v>ＰＯＭＢＡ立川</v>
      </c>
      <c r="F52" s="442"/>
      <c r="G52" s="443"/>
      <c r="H52" s="441" t="str">
        <f>IF($A55="","",$A55)</f>
        <v>ＦＲＩＥＮＤＬＹ</v>
      </c>
      <c r="I52" s="442"/>
      <c r="J52" s="443"/>
      <c r="K52" s="441" t="str">
        <f>IF($A57="","",$A57)</f>
        <v>ソレイユ</v>
      </c>
      <c r="L52" s="442"/>
      <c r="M52" s="443"/>
      <c r="N52" s="441" t="str">
        <f>IF($A59="","",$A59)</f>
        <v>コンフィアール町田</v>
      </c>
      <c r="O52" s="442"/>
      <c r="P52" s="443"/>
      <c r="Q52" s="441" t="str">
        <f>IF($A61="","",$A61)</f>
        <v>サルヴァトーレ</v>
      </c>
      <c r="R52" s="442"/>
      <c r="S52" s="458"/>
      <c r="T52" s="459" t="s">
        <v>43</v>
      </c>
      <c r="U52" s="460"/>
      <c r="V52" s="459" t="s">
        <v>44</v>
      </c>
      <c r="W52" s="460"/>
      <c r="X52" s="459" t="s">
        <v>45</v>
      </c>
      <c r="Y52" s="460"/>
      <c r="Z52" s="459" t="s">
        <v>46</v>
      </c>
      <c r="AA52" s="460"/>
      <c r="AB52" s="459" t="s">
        <v>47</v>
      </c>
      <c r="AC52" s="460"/>
      <c r="AD52" s="459" t="s">
        <v>48</v>
      </c>
      <c r="AE52" s="460"/>
      <c r="AF52" s="457" t="s">
        <v>49</v>
      </c>
      <c r="AG52" s="458"/>
      <c r="AH52" s="459" t="s">
        <v>50</v>
      </c>
      <c r="AI52" s="496"/>
      <c r="AJ52" s="47"/>
    </row>
    <row r="53" spans="1:36" s="1" customFormat="1" ht="13.5">
      <c r="A53" s="452" t="s">
        <v>174</v>
      </c>
      <c r="B53" s="453"/>
      <c r="C53" s="453"/>
      <c r="D53" s="454"/>
      <c r="E53" s="434"/>
      <c r="F53" s="411"/>
      <c r="G53" s="435"/>
      <c r="H53" s="429" t="str">
        <f>IF(E55="○","●",IF(E55="●","○",IF(E55="","","△")))</f>
        <v>●</v>
      </c>
      <c r="I53" s="420"/>
      <c r="J53" s="421"/>
      <c r="K53" s="419" t="str">
        <f>IF(E57="○","●",IF(E57="●","○",IF(E57="","","△")))</f>
        <v>○</v>
      </c>
      <c r="L53" s="420"/>
      <c r="M53" s="428"/>
      <c r="N53" s="429" t="str">
        <f>IF(E59="○","●",IF(E59="●","○",IF(E59="","","△")))</f>
        <v>●</v>
      </c>
      <c r="O53" s="420"/>
      <c r="P53" s="421"/>
      <c r="Q53" s="419" t="str">
        <f>IF(E61="○","●",IF(E61="●","○",IF(E61="","","△")))</f>
        <v>○</v>
      </c>
      <c r="R53" s="420"/>
      <c r="S53" s="421"/>
      <c r="T53" s="461">
        <f>IF(COUNTIF(E53:S53,"")=14,"",COUNTIF(E53:S53,"○"))</f>
        <v>2</v>
      </c>
      <c r="U53" s="462"/>
      <c r="V53" s="461">
        <f>IF(COUNTIF(E53:S53,"")=14,"",COUNTIF(E53:S53,"●"))</f>
        <v>2</v>
      </c>
      <c r="W53" s="462"/>
      <c r="X53" s="461">
        <f>IF(COUNTIF(E53:S53,"")=14,"",COUNTIF(E53:S53,"△"))</f>
        <v>0</v>
      </c>
      <c r="Y53" s="462"/>
      <c r="Z53" s="461">
        <f>IF(COUNTIF(E53:S53,"")=14,"",IF(E54="",0,E54)+IF(H54="",0,H54)+IF(K54="",0,K54)+IF(N54="",0,N54)+IF(Q54="",0,Q54))</f>
        <v>12</v>
      </c>
      <c r="AA53" s="462"/>
      <c r="AB53" s="461">
        <f>IF(COUNTIF(E53:S53,"")=14,"",IF(G54="",0,G54)+IF(J54="",0,J54)+IF(M54="",0,M54)+IF(P54="",0,P54)+IF(S54="",0,S54))</f>
        <v>7</v>
      </c>
      <c r="AC53" s="462"/>
      <c r="AD53" s="461">
        <f>IF(COUNTIF(E53:S53,"")=14,"",T53*3+X53)</f>
        <v>6</v>
      </c>
      <c r="AE53" s="462"/>
      <c r="AF53" s="461">
        <f>IF(COUNTIF(E53:S53,"")=14,"",Z53-AB53)</f>
        <v>5</v>
      </c>
      <c r="AG53" s="462"/>
      <c r="AH53" s="467">
        <v>3</v>
      </c>
      <c r="AI53" s="468"/>
      <c r="AJ53" s="471">
        <f>IF(COUNTIF(E53:S53,"")=14,"",IF(AF53="",0,AF53*10000)+AF53*500+AD53*10)</f>
        <v>52560</v>
      </c>
    </row>
    <row r="54" spans="1:36" s="1" customFormat="1" ht="13.5">
      <c r="A54" s="455"/>
      <c r="B54" s="370"/>
      <c r="C54" s="370"/>
      <c r="D54" s="456"/>
      <c r="E54" s="436"/>
      <c r="F54" s="423"/>
      <c r="G54" s="437"/>
      <c r="H54" s="72">
        <f>IF(G56="","",G56)</f>
        <v>1</v>
      </c>
      <c r="I54" s="73" t="s">
        <v>51</v>
      </c>
      <c r="J54" s="72">
        <f>IF(E56="","",E56)</f>
        <v>3</v>
      </c>
      <c r="K54" s="74">
        <f>IF(G58="","",G58)</f>
        <v>4</v>
      </c>
      <c r="L54" s="73" t="s">
        <v>51</v>
      </c>
      <c r="M54" s="75">
        <f>IF(E58="","",E58)</f>
        <v>1</v>
      </c>
      <c r="N54" s="72">
        <f>IF(G60="","",G60)</f>
        <v>1</v>
      </c>
      <c r="O54" s="73" t="s">
        <v>51</v>
      </c>
      <c r="P54" s="75">
        <f>IF(E60="","",E60)</f>
        <v>2</v>
      </c>
      <c r="Q54" s="72">
        <f>IF(G62="","",G62)</f>
        <v>6</v>
      </c>
      <c r="R54" s="73" t="s">
        <v>51</v>
      </c>
      <c r="S54" s="75">
        <f>IF(E62="","",E62)</f>
        <v>1</v>
      </c>
      <c r="T54" s="463"/>
      <c r="U54" s="464"/>
      <c r="V54" s="463"/>
      <c r="W54" s="464"/>
      <c r="X54" s="463"/>
      <c r="Y54" s="464"/>
      <c r="Z54" s="463"/>
      <c r="AA54" s="464"/>
      <c r="AB54" s="463"/>
      <c r="AC54" s="464"/>
      <c r="AD54" s="463"/>
      <c r="AE54" s="464"/>
      <c r="AF54" s="463"/>
      <c r="AG54" s="464"/>
      <c r="AH54" s="477"/>
      <c r="AI54" s="478"/>
      <c r="AJ54" s="471"/>
    </row>
    <row r="55" spans="1:36" s="1" customFormat="1" ht="13.5">
      <c r="A55" s="452" t="s">
        <v>465</v>
      </c>
      <c r="B55" s="453"/>
      <c r="C55" s="453"/>
      <c r="D55" s="454"/>
      <c r="E55" s="419" t="str">
        <f>IF(E56&gt;G56,"○",IF(E56&lt;G56,"●",IF(E56="","","△")))</f>
        <v>○</v>
      </c>
      <c r="F55" s="420"/>
      <c r="G55" s="421"/>
      <c r="H55" s="434"/>
      <c r="I55" s="411"/>
      <c r="J55" s="422"/>
      <c r="K55" s="419" t="str">
        <f>IF(H57="○","●",IF(H57="●","○",IF(H57="","","△")))</f>
        <v>○</v>
      </c>
      <c r="L55" s="420"/>
      <c r="M55" s="428"/>
      <c r="N55" s="429" t="str">
        <f>IF(H59="○","●",IF(H59="●","○",IF(H59="","","△")))</f>
        <v>○</v>
      </c>
      <c r="O55" s="420"/>
      <c r="P55" s="421"/>
      <c r="Q55" s="419" t="str">
        <f>IF(H61="○","●",IF(H61="●","○",IF(H61="","","△")))</f>
        <v>○</v>
      </c>
      <c r="R55" s="420"/>
      <c r="S55" s="421"/>
      <c r="T55" s="461">
        <f>IF(COUNTIF(E55:S55,"")=14,"",COUNTIF(E55:S55,"○"))</f>
        <v>4</v>
      </c>
      <c r="U55" s="462"/>
      <c r="V55" s="461">
        <f>IF(COUNTIF(E55:S55,"")=14,"",COUNTIF(E55:S55,"●"))</f>
        <v>0</v>
      </c>
      <c r="W55" s="462"/>
      <c r="X55" s="461">
        <f>IF(COUNTIF(E55:S55,"")=14,"",COUNTIF(E55:S55,"△"))</f>
        <v>0</v>
      </c>
      <c r="Y55" s="462"/>
      <c r="Z55" s="461">
        <f>IF(COUNTIF(E55:S55,"")=14,"",IF(E56="",0,E56)+IF(H56="",0,H56)+IF(K56="",0,K56)+IF(N56="",0,N56)+IF(Q56="",0,Q56))</f>
        <v>12</v>
      </c>
      <c r="AA55" s="462"/>
      <c r="AB55" s="461">
        <f>IF(COUNTIF(E55:S55,"")=14,"",IF(G56="",0,G56)+IF(J56="",0,J56)+IF(M56="",0,M56)+IF(P56="",0,P56)+IF(S56="",0,S56))</f>
        <v>2</v>
      </c>
      <c r="AC55" s="462"/>
      <c r="AD55" s="461">
        <f>IF(COUNTIF(E55:S55,"")=14,"",T55*3+X55)</f>
        <v>12</v>
      </c>
      <c r="AE55" s="462"/>
      <c r="AF55" s="461">
        <f>IF(COUNTIF(E55:S55,"")=14,"",Z55-AB55)</f>
        <v>10</v>
      </c>
      <c r="AG55" s="462"/>
      <c r="AH55" s="467">
        <v>1</v>
      </c>
      <c r="AI55" s="468"/>
      <c r="AJ55" s="471">
        <f>IF(COUNTIF(E55:S55,"")=14,"",IF(AF55="",0,AF55*10000)+AF55*500+AD55*10)</f>
        <v>105120</v>
      </c>
    </row>
    <row r="56" spans="1:36" s="1" customFormat="1" ht="13.5">
      <c r="A56" s="455"/>
      <c r="B56" s="370"/>
      <c r="C56" s="370"/>
      <c r="D56" s="456"/>
      <c r="E56" s="72">
        <v>3</v>
      </c>
      <c r="F56" s="73" t="s">
        <v>51</v>
      </c>
      <c r="G56" s="75">
        <v>1</v>
      </c>
      <c r="H56" s="436"/>
      <c r="I56" s="423"/>
      <c r="J56" s="424"/>
      <c r="K56" s="74">
        <f>IF(J58="","",J58)</f>
        <v>1</v>
      </c>
      <c r="L56" s="73" t="s">
        <v>51</v>
      </c>
      <c r="M56" s="75">
        <f>IF(H58="","",H58)</f>
        <v>0</v>
      </c>
      <c r="N56" s="72">
        <f>IF(J60="","",J60)</f>
        <v>3</v>
      </c>
      <c r="O56" s="73" t="s">
        <v>51</v>
      </c>
      <c r="P56" s="75">
        <f>IF(H60="","",H60)</f>
        <v>1</v>
      </c>
      <c r="Q56" s="72">
        <f>IF(J62="","",J62)</f>
        <v>5</v>
      </c>
      <c r="R56" s="73" t="s">
        <v>51</v>
      </c>
      <c r="S56" s="75">
        <f>IF(H62="","",H62)</f>
        <v>0</v>
      </c>
      <c r="T56" s="463"/>
      <c r="U56" s="464"/>
      <c r="V56" s="463"/>
      <c r="W56" s="464"/>
      <c r="X56" s="463"/>
      <c r="Y56" s="464"/>
      <c r="Z56" s="463"/>
      <c r="AA56" s="464"/>
      <c r="AB56" s="463"/>
      <c r="AC56" s="464"/>
      <c r="AD56" s="463"/>
      <c r="AE56" s="464"/>
      <c r="AF56" s="463"/>
      <c r="AG56" s="464"/>
      <c r="AH56" s="477"/>
      <c r="AI56" s="478"/>
      <c r="AJ56" s="471"/>
    </row>
    <row r="57" spans="1:36" s="1" customFormat="1" ht="13.5">
      <c r="A57" s="452" t="s">
        <v>247</v>
      </c>
      <c r="B57" s="453"/>
      <c r="C57" s="453"/>
      <c r="D57" s="454"/>
      <c r="E57" s="419" t="str">
        <f>IF(E58&gt;G58,"○",IF(E58&lt;G58,"●",IF(E58="","","△")))</f>
        <v>●</v>
      </c>
      <c r="F57" s="420"/>
      <c r="G57" s="428"/>
      <c r="H57" s="429" t="str">
        <f>IF(H58&gt;J58,"○",IF(H58&lt;J58,"●",IF(H58="","","△")))</f>
        <v>●</v>
      </c>
      <c r="I57" s="420"/>
      <c r="J57" s="421"/>
      <c r="K57" s="434"/>
      <c r="L57" s="411"/>
      <c r="M57" s="435"/>
      <c r="N57" s="429" t="str">
        <f>IF(K59="○","●",IF(K59="●","○",IF(K59="","","△")))</f>
        <v>●</v>
      </c>
      <c r="O57" s="420"/>
      <c r="P57" s="421"/>
      <c r="Q57" s="419" t="str">
        <f>IF(K61="○","●",IF(K61="●","○",IF(K61="","","△")))</f>
        <v>○</v>
      </c>
      <c r="R57" s="420"/>
      <c r="S57" s="421"/>
      <c r="T57" s="461">
        <f>IF(COUNTIF(E57:S57,"")=14,"",COUNTIF(E57:S57,"○"))</f>
        <v>1</v>
      </c>
      <c r="U57" s="462"/>
      <c r="V57" s="461">
        <f>IF(COUNTIF(E57:S57,"")=14,"",COUNTIF(E57:S57,"●"))</f>
        <v>3</v>
      </c>
      <c r="W57" s="462"/>
      <c r="X57" s="461">
        <f>IF(COUNTIF(E57:S57,"")=14,"",COUNTIF(E57:S57,"△"))</f>
        <v>0</v>
      </c>
      <c r="Y57" s="462"/>
      <c r="Z57" s="461">
        <f>IF(COUNTIF(E57:S57,"")=14,"",IF(E58="",0,E58)+IF(H58="",0,H58)+IF(K58="",0,K58)+IF(N58="",0,N58)+IF(Q58="",0,Q58))</f>
        <v>5</v>
      </c>
      <c r="AA57" s="462"/>
      <c r="AB57" s="461">
        <f>IF(COUNTIF(E57:S57,"")=14,"",IF(G58="",0,G58)+IF(J58="",0,J58)+IF(M58="",0,M58)+IF(P58="",0,P58)+IF(S58="",0,S58))</f>
        <v>11</v>
      </c>
      <c r="AC57" s="462"/>
      <c r="AD57" s="461">
        <f>IF(COUNTIF(E57:S57,"")=14,"",T57*3+X57)</f>
        <v>3</v>
      </c>
      <c r="AE57" s="462"/>
      <c r="AF57" s="461">
        <f>IF(COUNTIF(E57:S57,"")=14,"",Z57-AB57)</f>
        <v>-6</v>
      </c>
      <c r="AG57" s="462"/>
      <c r="AH57" s="467">
        <v>4</v>
      </c>
      <c r="AI57" s="468"/>
      <c r="AJ57" s="471">
        <f>IF(COUNTIF(E57:S57,"")=14,"",IF(AF57="",0,AF57*10000)+AF57*500+AD57*10)</f>
        <v>-62970</v>
      </c>
    </row>
    <row r="58" spans="1:36" s="1" customFormat="1" ht="13.5">
      <c r="A58" s="455"/>
      <c r="B58" s="370"/>
      <c r="C58" s="370"/>
      <c r="D58" s="456"/>
      <c r="E58" s="72">
        <v>1</v>
      </c>
      <c r="F58" s="73" t="s">
        <v>51</v>
      </c>
      <c r="G58" s="75">
        <v>4</v>
      </c>
      <c r="H58" s="72">
        <v>0</v>
      </c>
      <c r="I58" s="73" t="s">
        <v>51</v>
      </c>
      <c r="J58" s="72">
        <v>1</v>
      </c>
      <c r="K58" s="436"/>
      <c r="L58" s="423"/>
      <c r="M58" s="437"/>
      <c r="N58" s="72">
        <f>IF(M60="","",M60)</f>
        <v>0</v>
      </c>
      <c r="O58" s="73" t="s">
        <v>51</v>
      </c>
      <c r="P58" s="75">
        <f>IF(K60="","",K60)</f>
        <v>3</v>
      </c>
      <c r="Q58" s="72">
        <f>IF(M62="","",M62)</f>
        <v>4</v>
      </c>
      <c r="R58" s="73" t="s">
        <v>51</v>
      </c>
      <c r="S58" s="75">
        <f>IF(K62="","",K62)</f>
        <v>3</v>
      </c>
      <c r="T58" s="463"/>
      <c r="U58" s="464"/>
      <c r="V58" s="463"/>
      <c r="W58" s="464"/>
      <c r="X58" s="463"/>
      <c r="Y58" s="464"/>
      <c r="Z58" s="463"/>
      <c r="AA58" s="464"/>
      <c r="AB58" s="463"/>
      <c r="AC58" s="464"/>
      <c r="AD58" s="463"/>
      <c r="AE58" s="464"/>
      <c r="AF58" s="463"/>
      <c r="AG58" s="464"/>
      <c r="AH58" s="477"/>
      <c r="AI58" s="478"/>
      <c r="AJ58" s="471"/>
    </row>
    <row r="59" spans="1:36" s="1" customFormat="1" ht="13.5">
      <c r="A59" s="452" t="s">
        <v>186</v>
      </c>
      <c r="B59" s="453"/>
      <c r="C59" s="453"/>
      <c r="D59" s="454"/>
      <c r="E59" s="419" t="str">
        <f>IF(E60&gt;G60,"○",IF(E60&lt;G60,"●",IF(E60="","","△")))</f>
        <v>○</v>
      </c>
      <c r="F59" s="420"/>
      <c r="G59" s="428"/>
      <c r="H59" s="429" t="str">
        <f>IF(H60&gt;J60,"○",IF(H60&lt;J60,"●",IF(H60="","","△")))</f>
        <v>●</v>
      </c>
      <c r="I59" s="420"/>
      <c r="J59" s="421"/>
      <c r="K59" s="419" t="str">
        <f>IF(K60&gt;M60,"○",IF(K60&lt;M60,"●",IF(K60="","","△")))</f>
        <v>○</v>
      </c>
      <c r="L59" s="420"/>
      <c r="M59" s="421"/>
      <c r="N59" s="434"/>
      <c r="O59" s="411"/>
      <c r="P59" s="422"/>
      <c r="Q59" s="419" t="str">
        <f>IF(N61="○","●",IF(N61="●","○",IF(N61="","","△")))</f>
        <v>○</v>
      </c>
      <c r="R59" s="420"/>
      <c r="S59" s="421"/>
      <c r="T59" s="461">
        <f>IF(COUNTIF(E59:S59,"")=14,"",COUNTIF(E59:S59,"○"))</f>
        <v>3</v>
      </c>
      <c r="U59" s="462"/>
      <c r="V59" s="461">
        <f>IF(COUNTIF(E59:S59,"")=14,"",COUNTIF(E59:S59,"●"))</f>
        <v>1</v>
      </c>
      <c r="W59" s="462"/>
      <c r="X59" s="461">
        <f>IF(COUNTIF(E59:S59,"")=14,"",COUNTIF(E59:S59,"△"))</f>
        <v>0</v>
      </c>
      <c r="Y59" s="462"/>
      <c r="Z59" s="461">
        <f>IF(COUNTIF(E59:S59,"")=14,"",IF(E60="",0,E60)+IF(H60="",0,H60)+IF(K60="",0,K60)+IF(N60="",0,N60)+IF(Q60="",0,Q60))</f>
        <v>9</v>
      </c>
      <c r="AA59" s="462"/>
      <c r="AB59" s="461">
        <f>IF(COUNTIF(E59:S59,"")=14,"",IF(G60="",0,G60)+IF(J60="",0,J60)+IF(M60="",0,M60)+IF(P60="",0,P60)+IF(S60="",0,S60))</f>
        <v>5</v>
      </c>
      <c r="AC59" s="462"/>
      <c r="AD59" s="461">
        <f>IF(COUNTIF(E59:S59,"")=14,"",T59*3+X59)</f>
        <v>9</v>
      </c>
      <c r="AE59" s="462"/>
      <c r="AF59" s="461">
        <f>IF(COUNTIF(E59:S59,"")=14,"",Z59-AB59)</f>
        <v>4</v>
      </c>
      <c r="AG59" s="462"/>
      <c r="AH59" s="467">
        <v>2</v>
      </c>
      <c r="AI59" s="468"/>
      <c r="AJ59" s="471">
        <f>IF(COUNTIF(E59:S59,"")=14,"",IF(AF59="",0,AF59*10000)+AF59*500+AD59*10)</f>
        <v>42090</v>
      </c>
    </row>
    <row r="60" spans="1:36" s="1" customFormat="1" ht="13.5">
      <c r="A60" s="455"/>
      <c r="B60" s="370"/>
      <c r="C60" s="370"/>
      <c r="D60" s="456"/>
      <c r="E60" s="72">
        <v>2</v>
      </c>
      <c r="F60" s="73" t="s">
        <v>51</v>
      </c>
      <c r="G60" s="75">
        <v>1</v>
      </c>
      <c r="H60" s="72">
        <v>1</v>
      </c>
      <c r="I60" s="73" t="s">
        <v>51</v>
      </c>
      <c r="J60" s="72">
        <v>3</v>
      </c>
      <c r="K60" s="74">
        <v>3</v>
      </c>
      <c r="L60" s="73" t="s">
        <v>51</v>
      </c>
      <c r="M60" s="75">
        <v>0</v>
      </c>
      <c r="N60" s="436"/>
      <c r="O60" s="423"/>
      <c r="P60" s="424"/>
      <c r="Q60" s="72">
        <f>IF(P62="","",P62)</f>
        <v>3</v>
      </c>
      <c r="R60" s="73" t="s">
        <v>51</v>
      </c>
      <c r="S60" s="72">
        <f>IF(N62="","",N62)</f>
        <v>1</v>
      </c>
      <c r="T60" s="463"/>
      <c r="U60" s="464"/>
      <c r="V60" s="463"/>
      <c r="W60" s="464"/>
      <c r="X60" s="463"/>
      <c r="Y60" s="464"/>
      <c r="Z60" s="463"/>
      <c r="AA60" s="464"/>
      <c r="AB60" s="463"/>
      <c r="AC60" s="464"/>
      <c r="AD60" s="463"/>
      <c r="AE60" s="464"/>
      <c r="AF60" s="463"/>
      <c r="AG60" s="464"/>
      <c r="AH60" s="477"/>
      <c r="AI60" s="478"/>
      <c r="AJ60" s="471"/>
    </row>
    <row r="61" spans="1:36" s="1" customFormat="1" ht="13.5">
      <c r="A61" s="452" t="s">
        <v>309</v>
      </c>
      <c r="B61" s="453"/>
      <c r="C61" s="453"/>
      <c r="D61" s="454"/>
      <c r="E61" s="419" t="str">
        <f>IF(E62&gt;G62,"○",IF(E62&lt;G62,"●",IF(E62="","","△")))</f>
        <v>●</v>
      </c>
      <c r="F61" s="420"/>
      <c r="G61" s="428"/>
      <c r="H61" s="429" t="str">
        <f>IF(H62&gt;J62,"○",IF(H62&lt;J62,"●",IF(H62="","","△")))</f>
        <v>●</v>
      </c>
      <c r="I61" s="420"/>
      <c r="J61" s="421"/>
      <c r="K61" s="419" t="str">
        <f>IF(K62&gt;M62,"○",IF(K62&lt;M62,"●",IF(K62="","","△")))</f>
        <v>●</v>
      </c>
      <c r="L61" s="420"/>
      <c r="M61" s="421"/>
      <c r="N61" s="419" t="str">
        <f>IF(N62&gt;P62,"○",IF(N62&lt;P62,"●",IF(N62="","","△")))</f>
        <v>●</v>
      </c>
      <c r="O61" s="420"/>
      <c r="P61" s="421"/>
      <c r="Q61" s="434"/>
      <c r="R61" s="411"/>
      <c r="S61" s="422"/>
      <c r="T61" s="461">
        <f>IF(COUNTIF(E61:S61,"")=14,"",COUNTIF(E61:S61,"○"))</f>
        <v>0</v>
      </c>
      <c r="U61" s="462"/>
      <c r="V61" s="461">
        <f>IF(COUNTIF(E61:S61,"")=14,"",COUNTIF(E61:S61,"●"))</f>
        <v>4</v>
      </c>
      <c r="W61" s="462"/>
      <c r="X61" s="461">
        <f>IF(COUNTIF(E61:S61,"")=14,"",COUNTIF(E61:S61,"△"))</f>
        <v>0</v>
      </c>
      <c r="Y61" s="462"/>
      <c r="Z61" s="461">
        <f>IF(COUNTIF(E61:S61,"")=14,"",IF(E62="",0,E62)+IF(H62="",0,H62)+IF(K62="",0,K62)+IF(N62="",0,N62)+IF(Q62="",0,Q62))</f>
        <v>5</v>
      </c>
      <c r="AA61" s="462"/>
      <c r="AB61" s="461">
        <f>IF(COUNTIF(E61:S61,"")=14,"",IF(G62="",0,G62)+IF(J62="",0,J62)+IF(M62="",0,M62)+IF(P62="",0,P62)+IF(S62="",0,S62))</f>
        <v>18</v>
      </c>
      <c r="AC61" s="462"/>
      <c r="AD61" s="461">
        <f>IF(COUNTIF(E61:S61,"")=14,"",T61*3+X61)</f>
        <v>0</v>
      </c>
      <c r="AE61" s="462"/>
      <c r="AF61" s="461">
        <f>IF(COUNTIF(E61:S61,"")=14,"",Z61-AB61)</f>
        <v>-13</v>
      </c>
      <c r="AG61" s="462"/>
      <c r="AH61" s="467">
        <v>5</v>
      </c>
      <c r="AI61" s="468"/>
      <c r="AJ61" s="471">
        <f>IF(COUNTIF(E61:S61,"")=14,"",IF(AF61="",0,AF61*10000)+AF61*500+AD61*10)</f>
        <v>-136500</v>
      </c>
    </row>
    <row r="62" spans="1:36" s="1" customFormat="1" ht="14.25" thickBot="1">
      <c r="A62" s="479"/>
      <c r="B62" s="364"/>
      <c r="C62" s="364"/>
      <c r="D62" s="480"/>
      <c r="E62" s="76">
        <v>1</v>
      </c>
      <c r="F62" s="77" t="s">
        <v>51</v>
      </c>
      <c r="G62" s="78">
        <v>6</v>
      </c>
      <c r="H62" s="76">
        <v>0</v>
      </c>
      <c r="I62" s="77" t="s">
        <v>217</v>
      </c>
      <c r="J62" s="76">
        <v>5</v>
      </c>
      <c r="K62" s="79">
        <v>3</v>
      </c>
      <c r="L62" s="77" t="s">
        <v>51</v>
      </c>
      <c r="M62" s="78">
        <v>4</v>
      </c>
      <c r="N62" s="76">
        <v>1</v>
      </c>
      <c r="O62" s="77" t="s">
        <v>51</v>
      </c>
      <c r="P62" s="78">
        <v>3</v>
      </c>
      <c r="Q62" s="475"/>
      <c r="R62" s="412"/>
      <c r="S62" s="476"/>
      <c r="T62" s="465"/>
      <c r="U62" s="466"/>
      <c r="V62" s="465"/>
      <c r="W62" s="466"/>
      <c r="X62" s="465"/>
      <c r="Y62" s="466"/>
      <c r="Z62" s="465"/>
      <c r="AA62" s="466"/>
      <c r="AB62" s="465"/>
      <c r="AC62" s="466"/>
      <c r="AD62" s="465"/>
      <c r="AE62" s="466"/>
      <c r="AF62" s="465"/>
      <c r="AG62" s="466"/>
      <c r="AH62" s="469"/>
      <c r="AI62" s="470"/>
      <c r="AJ62" s="471"/>
    </row>
    <row r="63" spans="1:4" s="14" customFormat="1" ht="14.25" thickBot="1">
      <c r="A63" s="179"/>
      <c r="B63" s="179"/>
      <c r="C63" s="179"/>
      <c r="D63" s="179"/>
    </row>
    <row r="64" spans="1:36" s="1" customFormat="1" ht="13.5" customHeight="1">
      <c r="A64" s="517" t="s">
        <v>459</v>
      </c>
      <c r="B64" s="518"/>
      <c r="C64" s="518"/>
      <c r="D64" s="519"/>
      <c r="E64" s="457" t="str">
        <f>IF($A65="","",$A65)</f>
        <v>東京チャンプ</v>
      </c>
      <c r="F64" s="442"/>
      <c r="G64" s="443"/>
      <c r="H64" s="441" t="str">
        <f>IF($A67="","",$A67)</f>
        <v>帝京ＦＣ</v>
      </c>
      <c r="I64" s="442"/>
      <c r="J64" s="443"/>
      <c r="K64" s="441" t="str">
        <f>IF($A69="","",$A69)</f>
        <v>ＦＣ　ＶＩＤＡ</v>
      </c>
      <c r="L64" s="442"/>
      <c r="M64" s="443"/>
      <c r="N64" s="441" t="str">
        <f>IF($A71="","",$A71)</f>
        <v>レッドスター</v>
      </c>
      <c r="O64" s="442"/>
      <c r="P64" s="443"/>
      <c r="Q64" s="441" t="str">
        <f>IF($A73="","",$A73)</f>
        <v>ＶＩＧＯＲＥ</v>
      </c>
      <c r="R64" s="442"/>
      <c r="S64" s="458"/>
      <c r="T64" s="459" t="s">
        <v>43</v>
      </c>
      <c r="U64" s="460"/>
      <c r="V64" s="459" t="s">
        <v>44</v>
      </c>
      <c r="W64" s="460"/>
      <c r="X64" s="459" t="s">
        <v>45</v>
      </c>
      <c r="Y64" s="460"/>
      <c r="Z64" s="459" t="s">
        <v>46</v>
      </c>
      <c r="AA64" s="460"/>
      <c r="AB64" s="459" t="s">
        <v>47</v>
      </c>
      <c r="AC64" s="460"/>
      <c r="AD64" s="459" t="s">
        <v>48</v>
      </c>
      <c r="AE64" s="460"/>
      <c r="AF64" s="457" t="s">
        <v>49</v>
      </c>
      <c r="AG64" s="458"/>
      <c r="AH64" s="459" t="s">
        <v>50</v>
      </c>
      <c r="AI64" s="496"/>
      <c r="AJ64" s="47"/>
    </row>
    <row r="65" spans="1:36" s="1" customFormat="1" ht="13.5">
      <c r="A65" s="452" t="s">
        <v>176</v>
      </c>
      <c r="B65" s="453"/>
      <c r="C65" s="453"/>
      <c r="D65" s="454"/>
      <c r="E65" s="434"/>
      <c r="F65" s="411"/>
      <c r="G65" s="435"/>
      <c r="H65" s="429" t="str">
        <f>IF(E67="○","●",IF(E67="●","○",IF(E67="","","△")))</f>
        <v>●</v>
      </c>
      <c r="I65" s="420"/>
      <c r="J65" s="421"/>
      <c r="K65" s="419" t="str">
        <f>IF(E69="○","●",IF(E69="●","○",IF(E69="","","△")))</f>
        <v>○</v>
      </c>
      <c r="L65" s="420"/>
      <c r="M65" s="428"/>
      <c r="N65" s="429" t="str">
        <f>IF(E71="○","●",IF(E71="●","○",IF(E71="","","△")))</f>
        <v>○</v>
      </c>
      <c r="O65" s="420"/>
      <c r="P65" s="421"/>
      <c r="Q65" s="419" t="str">
        <f>IF(E73="○","●",IF(E73="●","○",IF(E73="","","△")))</f>
        <v>○</v>
      </c>
      <c r="R65" s="420"/>
      <c r="S65" s="421"/>
      <c r="T65" s="461">
        <f>IF(COUNTIF(E65:S65,"")=14,"",COUNTIF(E65:S65,"○"))</f>
        <v>3</v>
      </c>
      <c r="U65" s="462"/>
      <c r="V65" s="461">
        <f>IF(COUNTIF(E65:S65,"")=14,"",COUNTIF(E65:S65,"●"))</f>
        <v>1</v>
      </c>
      <c r="W65" s="462"/>
      <c r="X65" s="461">
        <f>IF(COUNTIF(E65:S65,"")=14,"",COUNTIF(E65:S65,"△"))</f>
        <v>0</v>
      </c>
      <c r="Y65" s="462"/>
      <c r="Z65" s="461">
        <f>IF(COUNTIF(E65:S65,"")=14,"",IF(E66="",0,E66)+IF(H66="",0,H66)+IF(K66="",0,K66)+IF(N66="",0,N66)+IF(Q66="",0,Q66))</f>
        <v>9</v>
      </c>
      <c r="AA65" s="462"/>
      <c r="AB65" s="461">
        <f>IF(COUNTIF(E65:S65,"")=14,"",IF(G66="",0,G66)+IF(J66="",0,J66)+IF(M66="",0,M66)+IF(P66="",0,P66)+IF(S66="",0,S66))</f>
        <v>6</v>
      </c>
      <c r="AC65" s="462"/>
      <c r="AD65" s="461">
        <f>IF(COUNTIF(E65:S65,"")=14,"",T65*3+X65)</f>
        <v>9</v>
      </c>
      <c r="AE65" s="462"/>
      <c r="AF65" s="461">
        <f>IF(COUNTIF(E65:S65,"")=14,"",Z65-AB65)</f>
        <v>3</v>
      </c>
      <c r="AG65" s="462"/>
      <c r="AH65" s="467"/>
      <c r="AI65" s="468"/>
      <c r="AJ65" s="471">
        <f>IF(COUNTIF(E65:S65,"")=14,"",IF(AF65="",0,AF65*10000)+AF65*500+AD65*10)</f>
        <v>31590</v>
      </c>
    </row>
    <row r="66" spans="1:36" s="1" customFormat="1" ht="13.5">
      <c r="A66" s="455"/>
      <c r="B66" s="370"/>
      <c r="C66" s="370"/>
      <c r="D66" s="456"/>
      <c r="E66" s="436"/>
      <c r="F66" s="423"/>
      <c r="G66" s="437"/>
      <c r="H66" s="72">
        <f>IF(G68="","",G68)</f>
        <v>0</v>
      </c>
      <c r="I66" s="73" t="s">
        <v>51</v>
      </c>
      <c r="J66" s="72">
        <f>IF(E68="","",E68)</f>
        <v>3</v>
      </c>
      <c r="K66" s="74">
        <f>IF(G70="","",G70)</f>
        <v>3</v>
      </c>
      <c r="L66" s="73" t="s">
        <v>51</v>
      </c>
      <c r="M66" s="75">
        <f>IF(E70="","",E70)</f>
        <v>1</v>
      </c>
      <c r="N66" s="72">
        <f>IF(G72="","",G72)</f>
        <v>3</v>
      </c>
      <c r="O66" s="73" t="s">
        <v>51</v>
      </c>
      <c r="P66" s="75">
        <f>IF(E72="","",E72)</f>
        <v>1</v>
      </c>
      <c r="Q66" s="72">
        <f>IF(G74="","",G74)</f>
        <v>3</v>
      </c>
      <c r="R66" s="73" t="s">
        <v>51</v>
      </c>
      <c r="S66" s="75">
        <f>IF(E74="","",E74)</f>
        <v>1</v>
      </c>
      <c r="T66" s="463"/>
      <c r="U66" s="464"/>
      <c r="V66" s="463"/>
      <c r="W66" s="464"/>
      <c r="X66" s="463"/>
      <c r="Y66" s="464"/>
      <c r="Z66" s="463"/>
      <c r="AA66" s="464"/>
      <c r="AB66" s="463"/>
      <c r="AC66" s="464"/>
      <c r="AD66" s="463"/>
      <c r="AE66" s="464"/>
      <c r="AF66" s="463"/>
      <c r="AG66" s="464"/>
      <c r="AH66" s="477"/>
      <c r="AI66" s="478"/>
      <c r="AJ66" s="471"/>
    </row>
    <row r="67" spans="1:36" s="1" customFormat="1" ht="13.5">
      <c r="A67" s="452" t="s">
        <v>158</v>
      </c>
      <c r="B67" s="453"/>
      <c r="C67" s="453"/>
      <c r="D67" s="454"/>
      <c r="E67" s="419" t="str">
        <f>IF(E68&gt;G68,"○",IF(E68&lt;G68,"●",IF(E68="","","△")))</f>
        <v>○</v>
      </c>
      <c r="F67" s="420"/>
      <c r="G67" s="421"/>
      <c r="H67" s="434"/>
      <c r="I67" s="411"/>
      <c r="J67" s="422"/>
      <c r="K67" s="419" t="str">
        <f>IF(H69="○","●",IF(H69="●","○",IF(H69="","","△")))</f>
        <v>○</v>
      </c>
      <c r="L67" s="420"/>
      <c r="M67" s="428"/>
      <c r="N67" s="429" t="str">
        <f>IF(H71="○","●",IF(H71="●","○",IF(H71="","","△")))</f>
        <v>○</v>
      </c>
      <c r="O67" s="420"/>
      <c r="P67" s="421"/>
      <c r="Q67" s="419" t="str">
        <f>IF(H73="○","●",IF(H73="●","○",IF(H73="","","△")))</f>
        <v>○</v>
      </c>
      <c r="R67" s="420"/>
      <c r="S67" s="421"/>
      <c r="T67" s="461">
        <f>IF(COUNTIF(E67:S67,"")=14,"",COUNTIF(E67:S67,"○"))</f>
        <v>4</v>
      </c>
      <c r="U67" s="462"/>
      <c r="V67" s="461">
        <f>IF(COUNTIF(E67:S67,"")=14,"",COUNTIF(E67:S67,"●"))</f>
        <v>0</v>
      </c>
      <c r="W67" s="462"/>
      <c r="X67" s="461">
        <f>IF(COUNTIF(E67:S67,"")=14,"",COUNTIF(E67:S67,"△"))</f>
        <v>0</v>
      </c>
      <c r="Y67" s="462"/>
      <c r="Z67" s="461">
        <f>IF(COUNTIF(E67:S67,"")=14,"",IF(E68="",0,E68)+IF(H68="",0,H68)+IF(K68="",0,K68)+IF(N68="",0,N68)+IF(Q68="",0,Q68))</f>
        <v>17</v>
      </c>
      <c r="AA67" s="462"/>
      <c r="AB67" s="461">
        <f>IF(COUNTIF(E67:S67,"")=14,"",IF(G68="",0,G68)+IF(J68="",0,J68)+IF(M68="",0,M68)+IF(P68="",0,P68)+IF(S68="",0,S68))</f>
        <v>2</v>
      </c>
      <c r="AC67" s="462"/>
      <c r="AD67" s="461">
        <f>IF(COUNTIF(E67:S67,"")=14,"",T67*3+X67)</f>
        <v>12</v>
      </c>
      <c r="AE67" s="462"/>
      <c r="AF67" s="461">
        <f>IF(COUNTIF(E67:S67,"")=14,"",Z67-AB67)</f>
        <v>15</v>
      </c>
      <c r="AG67" s="462"/>
      <c r="AH67" s="467"/>
      <c r="AI67" s="468"/>
      <c r="AJ67" s="471">
        <f>IF(COUNTIF(E67:S67,"")=14,"",IF(AF67="",0,AF67*10000)+AF67*500+AD67*10)</f>
        <v>157620</v>
      </c>
    </row>
    <row r="68" spans="1:36" s="1" customFormat="1" ht="13.5">
      <c r="A68" s="455"/>
      <c r="B68" s="370"/>
      <c r="C68" s="370"/>
      <c r="D68" s="456"/>
      <c r="E68" s="72">
        <v>3</v>
      </c>
      <c r="F68" s="73" t="s">
        <v>51</v>
      </c>
      <c r="G68" s="75">
        <v>0</v>
      </c>
      <c r="H68" s="436"/>
      <c r="I68" s="423"/>
      <c r="J68" s="424"/>
      <c r="K68" s="74">
        <f>IF(J70="","",J70)</f>
        <v>7</v>
      </c>
      <c r="L68" s="73" t="s">
        <v>51</v>
      </c>
      <c r="M68" s="75">
        <f>IF(H70="","",H70)</f>
        <v>0</v>
      </c>
      <c r="N68" s="72">
        <f>IF(J72="","",J72)</f>
        <v>2</v>
      </c>
      <c r="O68" s="73" t="s">
        <v>51</v>
      </c>
      <c r="P68" s="75">
        <f>IF(H72="","",H72)</f>
        <v>1</v>
      </c>
      <c r="Q68" s="72">
        <f>IF(J74="","",J74)</f>
        <v>5</v>
      </c>
      <c r="R68" s="73" t="s">
        <v>51</v>
      </c>
      <c r="S68" s="75">
        <f>IF(H74="","",H74)</f>
        <v>1</v>
      </c>
      <c r="T68" s="463"/>
      <c r="U68" s="464"/>
      <c r="V68" s="463"/>
      <c r="W68" s="464"/>
      <c r="X68" s="463"/>
      <c r="Y68" s="464"/>
      <c r="Z68" s="463"/>
      <c r="AA68" s="464"/>
      <c r="AB68" s="463"/>
      <c r="AC68" s="464"/>
      <c r="AD68" s="463"/>
      <c r="AE68" s="464"/>
      <c r="AF68" s="463"/>
      <c r="AG68" s="464"/>
      <c r="AH68" s="477"/>
      <c r="AI68" s="478"/>
      <c r="AJ68" s="471"/>
    </row>
    <row r="69" spans="1:36" s="1" customFormat="1" ht="13.5">
      <c r="A69" s="452" t="s">
        <v>462</v>
      </c>
      <c r="B69" s="453"/>
      <c r="C69" s="453"/>
      <c r="D69" s="454"/>
      <c r="E69" s="419" t="str">
        <f>IF(E70&gt;G70,"○",IF(E70&lt;G70,"●",IF(E70="","","△")))</f>
        <v>●</v>
      </c>
      <c r="F69" s="420"/>
      <c r="G69" s="428"/>
      <c r="H69" s="429" t="str">
        <f>IF(H70&gt;J70,"○",IF(H70&lt;J70,"●",IF(H70="","","△")))</f>
        <v>●</v>
      </c>
      <c r="I69" s="420"/>
      <c r="J69" s="421"/>
      <c r="K69" s="434"/>
      <c r="L69" s="411"/>
      <c r="M69" s="435"/>
      <c r="N69" s="429" t="str">
        <f>IF(K71="○","●",IF(K71="●","○",IF(K71="","","△")))</f>
        <v>●</v>
      </c>
      <c r="O69" s="420"/>
      <c r="P69" s="421"/>
      <c r="Q69" s="419" t="str">
        <f>IF(K73="○","●",IF(K73="●","○",IF(K73="","","△")))</f>
        <v>○</v>
      </c>
      <c r="R69" s="420"/>
      <c r="S69" s="421"/>
      <c r="T69" s="461">
        <f>IF(COUNTIF(E69:S69,"")=14,"",COUNTIF(E69:S69,"○"))</f>
        <v>1</v>
      </c>
      <c r="U69" s="462"/>
      <c r="V69" s="461">
        <f>IF(COUNTIF(E69:S69,"")=14,"",COUNTIF(E69:S69,"●"))</f>
        <v>3</v>
      </c>
      <c r="W69" s="462"/>
      <c r="X69" s="461">
        <f>IF(COUNTIF(E69:S69,"")=14,"",COUNTIF(E69:S69,"△"))</f>
        <v>0</v>
      </c>
      <c r="Y69" s="462"/>
      <c r="Z69" s="461">
        <f>IF(COUNTIF(E69:S69,"")=14,"",IF(E70="",0,E70)+IF(H70="",0,H70)+IF(K70="",0,K70)+IF(N70="",0,N70)+IF(Q70="",0,Q70))</f>
        <v>6</v>
      </c>
      <c r="AA69" s="462"/>
      <c r="AB69" s="461">
        <f>IF(COUNTIF(E69:S69,"")=14,"",IF(G70="",0,G70)+IF(J70="",0,J70)+IF(M70="",0,M70)+IF(P70="",0,P70)+IF(S70="",0,S70))</f>
        <v>12</v>
      </c>
      <c r="AC69" s="462"/>
      <c r="AD69" s="461">
        <f>IF(COUNTIF(E69:S69,"")=14,"",T69*3+X69)</f>
        <v>3</v>
      </c>
      <c r="AE69" s="462"/>
      <c r="AF69" s="461">
        <f>IF(COUNTIF(E69:S69,"")=14,"",Z69-AB69)</f>
        <v>-6</v>
      </c>
      <c r="AG69" s="462"/>
      <c r="AH69" s="467"/>
      <c r="AI69" s="468"/>
      <c r="AJ69" s="471">
        <f>IF(COUNTIF(E69:S69,"")=14,"",IF(AF69="",0,AF69*10000)+AF69*500+AD69*10)</f>
        <v>-62970</v>
      </c>
    </row>
    <row r="70" spans="1:36" s="1" customFormat="1" ht="13.5">
      <c r="A70" s="455"/>
      <c r="B70" s="370"/>
      <c r="C70" s="370"/>
      <c r="D70" s="456"/>
      <c r="E70" s="72">
        <v>1</v>
      </c>
      <c r="F70" s="73" t="s">
        <v>51</v>
      </c>
      <c r="G70" s="75">
        <v>3</v>
      </c>
      <c r="H70" s="72">
        <v>0</v>
      </c>
      <c r="I70" s="73" t="s">
        <v>51</v>
      </c>
      <c r="J70" s="72">
        <v>7</v>
      </c>
      <c r="K70" s="436"/>
      <c r="L70" s="423"/>
      <c r="M70" s="437"/>
      <c r="N70" s="72">
        <f>IF(M72="","",M72)</f>
        <v>1</v>
      </c>
      <c r="O70" s="73" t="s">
        <v>51</v>
      </c>
      <c r="P70" s="75">
        <f>IF(K72="","",K72)</f>
        <v>2</v>
      </c>
      <c r="Q70" s="72">
        <f>IF(M74="","",M74)</f>
        <v>4</v>
      </c>
      <c r="R70" s="73" t="s">
        <v>51</v>
      </c>
      <c r="S70" s="75">
        <f>IF(K74="","",K74)</f>
        <v>0</v>
      </c>
      <c r="T70" s="463"/>
      <c r="U70" s="464"/>
      <c r="V70" s="463"/>
      <c r="W70" s="464"/>
      <c r="X70" s="463"/>
      <c r="Y70" s="464"/>
      <c r="Z70" s="463"/>
      <c r="AA70" s="464"/>
      <c r="AB70" s="463"/>
      <c r="AC70" s="464"/>
      <c r="AD70" s="463"/>
      <c r="AE70" s="464"/>
      <c r="AF70" s="463"/>
      <c r="AG70" s="464"/>
      <c r="AH70" s="477"/>
      <c r="AI70" s="478"/>
      <c r="AJ70" s="471"/>
    </row>
    <row r="71" spans="1:36" s="1" customFormat="1" ht="13.5">
      <c r="A71" s="452" t="s">
        <v>188</v>
      </c>
      <c r="B71" s="453"/>
      <c r="C71" s="453"/>
      <c r="D71" s="454"/>
      <c r="E71" s="419" t="str">
        <f>IF(E72&gt;G72,"○",IF(E72&lt;G72,"●",IF(E72="","","△")))</f>
        <v>●</v>
      </c>
      <c r="F71" s="420"/>
      <c r="G71" s="428"/>
      <c r="H71" s="429" t="str">
        <f>IF(H72&gt;J72,"○",IF(H72&lt;J72,"●",IF(H72="","","△")))</f>
        <v>●</v>
      </c>
      <c r="I71" s="420"/>
      <c r="J71" s="421"/>
      <c r="K71" s="419" t="str">
        <f>IF(K72&gt;M72,"○",IF(K72&lt;M72,"●",IF(K72="","","△")))</f>
        <v>○</v>
      </c>
      <c r="L71" s="420"/>
      <c r="M71" s="421"/>
      <c r="N71" s="434"/>
      <c r="O71" s="411"/>
      <c r="P71" s="422"/>
      <c r="Q71" s="419" t="str">
        <f>IF(N73="○","●",IF(N73="●","○",IF(N73="","","△")))</f>
        <v>○</v>
      </c>
      <c r="R71" s="420"/>
      <c r="S71" s="421"/>
      <c r="T71" s="461">
        <f>IF(COUNTIF(E71:S71,"")=14,"",COUNTIF(E71:S71,"○"))</f>
        <v>2</v>
      </c>
      <c r="U71" s="462"/>
      <c r="V71" s="461">
        <f>IF(COUNTIF(E71:S71,"")=14,"",COUNTIF(E71:S71,"●"))</f>
        <v>2</v>
      </c>
      <c r="W71" s="462"/>
      <c r="X71" s="461">
        <f>IF(COUNTIF(E71:S71,"")=14,"",COUNTIF(E71:S71,"△"))</f>
        <v>0</v>
      </c>
      <c r="Y71" s="462"/>
      <c r="Z71" s="461">
        <f>IF(COUNTIF(E71:S71,"")=14,"",IF(E72="",0,E72)+IF(H72="",0,H72)+IF(K72="",0,K72)+IF(N72="",0,N72)+IF(Q72="",0,Q72))</f>
        <v>7</v>
      </c>
      <c r="AA71" s="462"/>
      <c r="AB71" s="461">
        <f>IF(COUNTIF(E71:S71,"")=14,"",IF(G72="",0,G72)+IF(J72="",0,J72)+IF(M72="",0,M72)+IF(P72="",0,P72)+IF(S72="",0,S72))</f>
        <v>7</v>
      </c>
      <c r="AC71" s="462"/>
      <c r="AD71" s="461">
        <f>IF(COUNTIF(E71:S71,"")=14,"",T71*3+X71)</f>
        <v>6</v>
      </c>
      <c r="AE71" s="462"/>
      <c r="AF71" s="461">
        <f>IF(COUNTIF(E71:S71,"")=14,"",Z71-AB71)</f>
        <v>0</v>
      </c>
      <c r="AG71" s="462"/>
      <c r="AH71" s="467"/>
      <c r="AI71" s="468"/>
      <c r="AJ71" s="471">
        <f>IF(COUNTIF(E71:S71,"")=14,"",IF(AF71="",0,AF71*10000)+AF71*500+AD71*10)</f>
        <v>60</v>
      </c>
    </row>
    <row r="72" spans="1:36" s="1" customFormat="1" ht="13.5">
      <c r="A72" s="455"/>
      <c r="B72" s="370"/>
      <c r="C72" s="370"/>
      <c r="D72" s="456"/>
      <c r="E72" s="72">
        <v>1</v>
      </c>
      <c r="F72" s="73" t="s">
        <v>51</v>
      </c>
      <c r="G72" s="75">
        <v>3</v>
      </c>
      <c r="H72" s="72">
        <v>1</v>
      </c>
      <c r="I72" s="73" t="s">
        <v>51</v>
      </c>
      <c r="J72" s="72">
        <v>2</v>
      </c>
      <c r="K72" s="74">
        <v>2</v>
      </c>
      <c r="L72" s="73" t="s">
        <v>51</v>
      </c>
      <c r="M72" s="75">
        <v>1</v>
      </c>
      <c r="N72" s="436"/>
      <c r="O72" s="423"/>
      <c r="P72" s="424"/>
      <c r="Q72" s="72">
        <f>IF(P74="","",P74)</f>
        <v>3</v>
      </c>
      <c r="R72" s="73" t="s">
        <v>51</v>
      </c>
      <c r="S72" s="72">
        <f>IF(N74="","",N74)</f>
        <v>1</v>
      </c>
      <c r="T72" s="463"/>
      <c r="U72" s="464"/>
      <c r="V72" s="463"/>
      <c r="W72" s="464"/>
      <c r="X72" s="463"/>
      <c r="Y72" s="464"/>
      <c r="Z72" s="463"/>
      <c r="AA72" s="464"/>
      <c r="AB72" s="463"/>
      <c r="AC72" s="464"/>
      <c r="AD72" s="463"/>
      <c r="AE72" s="464"/>
      <c r="AF72" s="463"/>
      <c r="AG72" s="464"/>
      <c r="AH72" s="477"/>
      <c r="AI72" s="478"/>
      <c r="AJ72" s="471"/>
    </row>
    <row r="73" spans="1:36" s="1" customFormat="1" ht="13.5">
      <c r="A73" s="452" t="s">
        <v>463</v>
      </c>
      <c r="B73" s="453"/>
      <c r="C73" s="453"/>
      <c r="D73" s="454"/>
      <c r="E73" s="419" t="str">
        <f>IF(E74&gt;G74,"○",IF(E74&lt;G74,"●",IF(E74="","","△")))</f>
        <v>●</v>
      </c>
      <c r="F73" s="420"/>
      <c r="G73" s="428"/>
      <c r="H73" s="429" t="str">
        <f>IF(H74&gt;J74,"○",IF(H74&lt;J74,"●",IF(H74="","","△")))</f>
        <v>●</v>
      </c>
      <c r="I73" s="420"/>
      <c r="J73" s="421"/>
      <c r="K73" s="419" t="str">
        <f>IF(K74&gt;M74,"○",IF(K74&lt;M74,"●",IF(K74="","","△")))</f>
        <v>●</v>
      </c>
      <c r="L73" s="420"/>
      <c r="M73" s="421"/>
      <c r="N73" s="419" t="str">
        <f>IF(N74&gt;P74,"○",IF(N74&lt;P74,"●",IF(N74="","","△")))</f>
        <v>●</v>
      </c>
      <c r="O73" s="420"/>
      <c r="P73" s="421"/>
      <c r="Q73" s="434"/>
      <c r="R73" s="411"/>
      <c r="S73" s="422"/>
      <c r="T73" s="461">
        <f>IF(COUNTIF(E73:S73,"")=14,"",COUNTIF(E73:S73,"○"))</f>
        <v>0</v>
      </c>
      <c r="U73" s="462"/>
      <c r="V73" s="461">
        <f>IF(COUNTIF(E73:S73,"")=14,"",COUNTIF(E73:S73,"●"))</f>
        <v>4</v>
      </c>
      <c r="W73" s="462"/>
      <c r="X73" s="461">
        <f>IF(COUNTIF(E73:S73,"")=14,"",COUNTIF(E73:S73,"△"))</f>
        <v>0</v>
      </c>
      <c r="Y73" s="462"/>
      <c r="Z73" s="461">
        <f>IF(COUNTIF(E73:S73,"")=14,"",IF(E74="",0,E74)+IF(H74="",0,H74)+IF(K74="",0,K74)+IF(N74="",0,N74)+IF(Q74="",0,Q74))</f>
        <v>3</v>
      </c>
      <c r="AA73" s="462"/>
      <c r="AB73" s="461">
        <f>IF(COUNTIF(E73:S73,"")=14,"",IF(G74="",0,G74)+IF(J74="",0,J74)+IF(M74="",0,M74)+IF(P74="",0,P74)+IF(S74="",0,S74))</f>
        <v>15</v>
      </c>
      <c r="AC73" s="462"/>
      <c r="AD73" s="461">
        <f>IF(COUNTIF(E73:S73,"")=14,"",T73*3+X73)</f>
        <v>0</v>
      </c>
      <c r="AE73" s="462"/>
      <c r="AF73" s="461">
        <f>IF(COUNTIF(E73:S73,"")=14,"",Z73-AB73)</f>
        <v>-12</v>
      </c>
      <c r="AG73" s="462"/>
      <c r="AH73" s="467"/>
      <c r="AI73" s="468"/>
      <c r="AJ73" s="471">
        <f>IF(COUNTIF(E73:S73,"")=14,"",IF(AF73="",0,AF73*10000)+AF73*500+AD73*10)</f>
        <v>-126000</v>
      </c>
    </row>
    <row r="74" spans="1:36" s="1" customFormat="1" ht="14.25" thickBot="1">
      <c r="A74" s="479"/>
      <c r="B74" s="364"/>
      <c r="C74" s="364"/>
      <c r="D74" s="480"/>
      <c r="E74" s="76">
        <v>1</v>
      </c>
      <c r="F74" s="77" t="s">
        <v>51</v>
      </c>
      <c r="G74" s="78">
        <v>3</v>
      </c>
      <c r="H74" s="76">
        <v>1</v>
      </c>
      <c r="I74" s="77" t="s">
        <v>113</v>
      </c>
      <c r="J74" s="76">
        <v>5</v>
      </c>
      <c r="K74" s="79">
        <v>0</v>
      </c>
      <c r="L74" s="77" t="s">
        <v>51</v>
      </c>
      <c r="M74" s="78">
        <v>4</v>
      </c>
      <c r="N74" s="76">
        <v>1</v>
      </c>
      <c r="O74" s="77" t="s">
        <v>51</v>
      </c>
      <c r="P74" s="78">
        <v>3</v>
      </c>
      <c r="Q74" s="475"/>
      <c r="R74" s="412"/>
      <c r="S74" s="476"/>
      <c r="T74" s="465"/>
      <c r="U74" s="466"/>
      <c r="V74" s="465"/>
      <c r="W74" s="466"/>
      <c r="X74" s="465"/>
      <c r="Y74" s="466"/>
      <c r="Z74" s="465"/>
      <c r="AA74" s="466"/>
      <c r="AB74" s="465"/>
      <c r="AC74" s="466"/>
      <c r="AD74" s="465"/>
      <c r="AE74" s="466"/>
      <c r="AF74" s="465"/>
      <c r="AG74" s="466"/>
      <c r="AH74" s="469"/>
      <c r="AI74" s="470"/>
      <c r="AJ74" s="471"/>
    </row>
    <row r="75" ht="14.25" thickBot="1"/>
    <row r="76" spans="1:36" s="1" customFormat="1" ht="13.5" customHeight="1">
      <c r="A76" s="517" t="s">
        <v>71</v>
      </c>
      <c r="B76" s="518"/>
      <c r="C76" s="518"/>
      <c r="D76" s="519"/>
      <c r="E76" s="457" t="str">
        <f>IF($A77="","",$A77)</f>
        <v>あきる野ＦＣ</v>
      </c>
      <c r="F76" s="442"/>
      <c r="G76" s="443"/>
      <c r="H76" s="441" t="str">
        <f>IF($A79="","",$A79)</f>
        <v>ＣＹＤ</v>
      </c>
      <c r="I76" s="442"/>
      <c r="J76" s="443"/>
      <c r="K76" s="441" t="str">
        <f>IF($A81="","",$A81)</f>
        <v>ＦＣ渋谷</v>
      </c>
      <c r="L76" s="442"/>
      <c r="M76" s="443"/>
      <c r="N76" s="441" t="str">
        <f>IF($A83="","",$A83)</f>
        <v>町田相原</v>
      </c>
      <c r="O76" s="442"/>
      <c r="P76" s="443"/>
      <c r="Q76" s="441" t="str">
        <f>IF($A85="","",$A85)</f>
        <v>スポルディング品川</v>
      </c>
      <c r="R76" s="442"/>
      <c r="S76" s="458"/>
      <c r="T76" s="459" t="s">
        <v>43</v>
      </c>
      <c r="U76" s="460"/>
      <c r="V76" s="459" t="s">
        <v>44</v>
      </c>
      <c r="W76" s="460"/>
      <c r="X76" s="459" t="s">
        <v>45</v>
      </c>
      <c r="Y76" s="460"/>
      <c r="Z76" s="459" t="s">
        <v>46</v>
      </c>
      <c r="AA76" s="460"/>
      <c r="AB76" s="459" t="s">
        <v>47</v>
      </c>
      <c r="AC76" s="460"/>
      <c r="AD76" s="459" t="s">
        <v>48</v>
      </c>
      <c r="AE76" s="460"/>
      <c r="AF76" s="457" t="s">
        <v>49</v>
      </c>
      <c r="AG76" s="458"/>
      <c r="AH76" s="459" t="s">
        <v>50</v>
      </c>
      <c r="AI76" s="496"/>
      <c r="AJ76" s="47"/>
    </row>
    <row r="77" spans="1:36" s="1" customFormat="1" ht="13.5">
      <c r="A77" s="452" t="s">
        <v>177</v>
      </c>
      <c r="B77" s="453"/>
      <c r="C77" s="453"/>
      <c r="D77" s="454"/>
      <c r="E77" s="434"/>
      <c r="F77" s="411"/>
      <c r="G77" s="435"/>
      <c r="H77" s="429" t="str">
        <f>IF(E79="○","●",IF(E79="●","○",IF(E79="","","△")))</f>
        <v>○</v>
      </c>
      <c r="I77" s="420"/>
      <c r="J77" s="421"/>
      <c r="K77" s="419">
        <f>IF(E81="○","●",IF(E81="●","○",IF(E81="","","△")))</f>
      </c>
      <c r="L77" s="420"/>
      <c r="M77" s="428"/>
      <c r="N77" s="429" t="str">
        <f>IF(E83="○","●",IF(E83="●","○",IF(E83="","","△")))</f>
        <v>○</v>
      </c>
      <c r="O77" s="420"/>
      <c r="P77" s="421"/>
      <c r="Q77" s="419" t="str">
        <f>IF(E85="○","●",IF(E85="●","○",IF(E85="","","△")))</f>
        <v>●</v>
      </c>
      <c r="R77" s="420"/>
      <c r="S77" s="421"/>
      <c r="T77" s="461">
        <f>IF(COUNTIF(E77:S77,"")=14,"",COUNTIF(E77:S77,"○"))</f>
        <v>2</v>
      </c>
      <c r="U77" s="462"/>
      <c r="V77" s="461">
        <f>IF(COUNTIF(E77:S77,"")=14,"",COUNTIF(E77:S77,"●"))</f>
        <v>1</v>
      </c>
      <c r="W77" s="462"/>
      <c r="X77" s="461">
        <f>IF(COUNTIF(E77:S77,"")=14,"",COUNTIF(E77:S77,"△"))</f>
        <v>0</v>
      </c>
      <c r="Y77" s="462"/>
      <c r="Z77" s="461">
        <f>IF(COUNTIF(E77:S77,"")=14,"",IF(E78="",0,E78)+IF(H78="",0,H78)+IF(K78="",0,K78)+IF(N78="",0,N78)+IF(Q78="",0,Q78))</f>
        <v>5</v>
      </c>
      <c r="AA77" s="462"/>
      <c r="AB77" s="461">
        <f>IF(COUNTIF(E77:S77,"")=14,"",IF(G78="",0,G78)+IF(J78="",0,J78)+IF(M78="",0,M78)+IF(P78="",0,P78)+IF(S78="",0,S78))</f>
        <v>3</v>
      </c>
      <c r="AC77" s="462"/>
      <c r="AD77" s="461">
        <f>IF(COUNTIF(E77:S77,"")=14,"",T77*3+X77)</f>
        <v>6</v>
      </c>
      <c r="AE77" s="462"/>
      <c r="AF77" s="461">
        <f>IF(COUNTIF(E77:S77,"")=14,"",Z77-AB77)</f>
        <v>2</v>
      </c>
      <c r="AG77" s="462"/>
      <c r="AH77" s="467"/>
      <c r="AI77" s="468"/>
      <c r="AJ77" s="471">
        <f>IF(COUNTIF(E77:S77,"")=14,"",IF(AF77="",0,AF77*10000)+AF77*500+AD77*10)</f>
        <v>21060</v>
      </c>
    </row>
    <row r="78" spans="1:36" s="1" customFormat="1" ht="13.5">
      <c r="A78" s="455"/>
      <c r="B78" s="370"/>
      <c r="C78" s="370"/>
      <c r="D78" s="456"/>
      <c r="E78" s="436"/>
      <c r="F78" s="423"/>
      <c r="G78" s="437"/>
      <c r="H78" s="72">
        <f>IF(G80="","",G80)</f>
        <v>1</v>
      </c>
      <c r="I78" s="73" t="s">
        <v>51</v>
      </c>
      <c r="J78" s="72">
        <f>IF(E80="","",E80)</f>
        <v>0</v>
      </c>
      <c r="K78" s="74">
        <f>IF(G82="","",G82)</f>
      </c>
      <c r="L78" s="73" t="s">
        <v>51</v>
      </c>
      <c r="M78" s="75">
        <f>IF(E82="","",E82)</f>
      </c>
      <c r="N78" s="72">
        <f>IF(G84="","",G84)</f>
        <v>3</v>
      </c>
      <c r="O78" s="73" t="s">
        <v>51</v>
      </c>
      <c r="P78" s="75">
        <f>IF(E84="","",E84)</f>
        <v>0</v>
      </c>
      <c r="Q78" s="72">
        <f>IF(G86="","",G86)</f>
        <v>1</v>
      </c>
      <c r="R78" s="73" t="s">
        <v>51</v>
      </c>
      <c r="S78" s="75">
        <f>IF(E86="","",E86)</f>
        <v>3</v>
      </c>
      <c r="T78" s="463"/>
      <c r="U78" s="464"/>
      <c r="V78" s="463"/>
      <c r="W78" s="464"/>
      <c r="X78" s="463"/>
      <c r="Y78" s="464"/>
      <c r="Z78" s="463"/>
      <c r="AA78" s="464"/>
      <c r="AB78" s="463"/>
      <c r="AC78" s="464"/>
      <c r="AD78" s="463"/>
      <c r="AE78" s="464"/>
      <c r="AF78" s="463"/>
      <c r="AG78" s="464"/>
      <c r="AH78" s="477"/>
      <c r="AI78" s="478"/>
      <c r="AJ78" s="471"/>
    </row>
    <row r="79" spans="1:36" s="1" customFormat="1" ht="13.5">
      <c r="A79" s="452" t="s">
        <v>467</v>
      </c>
      <c r="B79" s="453"/>
      <c r="C79" s="453"/>
      <c r="D79" s="454"/>
      <c r="E79" s="419" t="str">
        <f>IF(E80&gt;G80,"○",IF(E80&lt;G80,"●",IF(E80="","","△")))</f>
        <v>●</v>
      </c>
      <c r="F79" s="420"/>
      <c r="G79" s="421"/>
      <c r="H79" s="434"/>
      <c r="I79" s="411"/>
      <c r="J79" s="422"/>
      <c r="K79" s="419" t="str">
        <f>IF(H81="○","●",IF(H81="●","○",IF(H81="","","△")))</f>
        <v>●</v>
      </c>
      <c r="L79" s="420"/>
      <c r="M79" s="428"/>
      <c r="N79" s="429" t="str">
        <f>IF(H83="○","●",IF(H83="●","○",IF(H83="","","△")))</f>
        <v>●</v>
      </c>
      <c r="O79" s="420"/>
      <c r="P79" s="421"/>
      <c r="Q79" s="419">
        <f>IF(H85="○","●",IF(H85="●","○",IF(H85="","","△")))</f>
      </c>
      <c r="R79" s="420"/>
      <c r="S79" s="421"/>
      <c r="T79" s="461">
        <f>IF(COUNTIF(E79:S79,"")=14,"",COUNTIF(E79:S79,"○"))</f>
        <v>0</v>
      </c>
      <c r="U79" s="462"/>
      <c r="V79" s="461">
        <f>IF(COUNTIF(E79:S79,"")=14,"",COUNTIF(E79:S79,"●"))</f>
        <v>3</v>
      </c>
      <c r="W79" s="462"/>
      <c r="X79" s="461">
        <f>IF(COUNTIF(E79:S79,"")=14,"",COUNTIF(E79:S79,"△"))</f>
        <v>0</v>
      </c>
      <c r="Y79" s="462"/>
      <c r="Z79" s="461">
        <f>IF(COUNTIF(E79:S79,"")=14,"",IF(E80="",0,E80)+IF(H80="",0,H80)+IF(K80="",0,K80)+IF(N80="",0,N80)+IF(Q80="",0,Q80))</f>
        <v>0</v>
      </c>
      <c r="AA79" s="462"/>
      <c r="AB79" s="461">
        <f>IF(COUNTIF(E79:S79,"")=14,"",IF(G80="",0,G80)+IF(J80="",0,J80)+IF(M80="",0,M80)+IF(P80="",0,P80)+IF(S80="",0,S80))</f>
        <v>6</v>
      </c>
      <c r="AC79" s="462"/>
      <c r="AD79" s="461">
        <f>IF(COUNTIF(E79:S79,"")=14,"",T79*3+X79)</f>
        <v>0</v>
      </c>
      <c r="AE79" s="462"/>
      <c r="AF79" s="461">
        <f>IF(COUNTIF(E79:S79,"")=14,"",Z79-AB79)</f>
        <v>-6</v>
      </c>
      <c r="AG79" s="462"/>
      <c r="AH79" s="467"/>
      <c r="AI79" s="468"/>
      <c r="AJ79" s="471">
        <f>IF(COUNTIF(E79:S79,"")=14,"",IF(AF79="",0,AF79*10000)+AF79*500+AD79*10)</f>
        <v>-63000</v>
      </c>
    </row>
    <row r="80" spans="1:36" s="1" customFormat="1" ht="13.5">
      <c r="A80" s="455"/>
      <c r="B80" s="370"/>
      <c r="C80" s="370"/>
      <c r="D80" s="456"/>
      <c r="E80" s="72">
        <v>0</v>
      </c>
      <c r="F80" s="73" t="s">
        <v>51</v>
      </c>
      <c r="G80" s="75">
        <v>1</v>
      </c>
      <c r="H80" s="436"/>
      <c r="I80" s="423"/>
      <c r="J80" s="424"/>
      <c r="K80" s="74">
        <f>IF(J82="","",J82)</f>
        <v>0</v>
      </c>
      <c r="L80" s="73" t="s">
        <v>51</v>
      </c>
      <c r="M80" s="75">
        <f>IF(H82="","",H82)</f>
        <v>4</v>
      </c>
      <c r="N80" s="72">
        <f>IF(J84="","",J84)</f>
        <v>0</v>
      </c>
      <c r="O80" s="73" t="s">
        <v>51</v>
      </c>
      <c r="P80" s="75">
        <f>IF(H84="","",H84)</f>
        <v>1</v>
      </c>
      <c r="Q80" s="72">
        <f>IF(J86="","",J86)</f>
      </c>
      <c r="R80" s="73" t="s">
        <v>51</v>
      </c>
      <c r="S80" s="75">
        <f>IF(H86="","",H86)</f>
      </c>
      <c r="T80" s="463"/>
      <c r="U80" s="464"/>
      <c r="V80" s="463"/>
      <c r="W80" s="464"/>
      <c r="X80" s="463"/>
      <c r="Y80" s="464"/>
      <c r="Z80" s="463"/>
      <c r="AA80" s="464"/>
      <c r="AB80" s="463"/>
      <c r="AC80" s="464"/>
      <c r="AD80" s="463"/>
      <c r="AE80" s="464"/>
      <c r="AF80" s="463"/>
      <c r="AG80" s="464"/>
      <c r="AH80" s="477"/>
      <c r="AI80" s="478"/>
      <c r="AJ80" s="471"/>
    </row>
    <row r="81" spans="1:36" s="1" customFormat="1" ht="13.5">
      <c r="A81" s="452" t="s">
        <v>195</v>
      </c>
      <c r="B81" s="453"/>
      <c r="C81" s="453"/>
      <c r="D81" s="454"/>
      <c r="E81" s="419">
        <f>IF(E82&gt;G82,"○",IF(E82&lt;G82,"●",IF(E82="","","△")))</f>
      </c>
      <c r="F81" s="420"/>
      <c r="G81" s="428"/>
      <c r="H81" s="429" t="str">
        <f>IF(H82&gt;J82,"○",IF(H82&lt;J82,"●",IF(H82="","","△")))</f>
        <v>○</v>
      </c>
      <c r="I81" s="420"/>
      <c r="J81" s="421"/>
      <c r="K81" s="434"/>
      <c r="L81" s="411"/>
      <c r="M81" s="435"/>
      <c r="N81" s="429" t="str">
        <f>IF(K83="○","●",IF(K83="●","○",IF(K83="","","△")))</f>
        <v>○</v>
      </c>
      <c r="O81" s="420"/>
      <c r="P81" s="421"/>
      <c r="Q81" s="419" t="str">
        <f>IF(K85="○","●",IF(K85="●","○",IF(K85="","","△")))</f>
        <v>△</v>
      </c>
      <c r="R81" s="420"/>
      <c r="S81" s="421"/>
      <c r="T81" s="461">
        <f>IF(COUNTIF(E81:S81,"")=14,"",COUNTIF(E81:S81,"○"))</f>
        <v>2</v>
      </c>
      <c r="U81" s="462"/>
      <c r="V81" s="461">
        <f>IF(COUNTIF(E81:S81,"")=14,"",COUNTIF(E81:S81,"●"))</f>
        <v>0</v>
      </c>
      <c r="W81" s="462"/>
      <c r="X81" s="461">
        <f>IF(COUNTIF(E81:S81,"")=14,"",COUNTIF(E81:S81,"△"))</f>
        <v>1</v>
      </c>
      <c r="Y81" s="462"/>
      <c r="Z81" s="461">
        <f>IF(COUNTIF(E81:S81,"")=14,"",IF(E82="",0,E82)+IF(H82="",0,H82)+IF(K82="",0,K82)+IF(N82="",0,N82)+IF(Q82="",0,Q82))</f>
        <v>6</v>
      </c>
      <c r="AA81" s="462"/>
      <c r="AB81" s="461">
        <f>IF(COUNTIF(E81:S81,"")=14,"",IF(G82="",0,G82)+IF(J82="",0,J82)+IF(M82="",0,M82)+IF(P82="",0,P82)+IF(S82="",0,S82))</f>
        <v>0</v>
      </c>
      <c r="AC81" s="462"/>
      <c r="AD81" s="461">
        <f>IF(COUNTIF(E81:S81,"")=14,"",T81*3+X81)</f>
        <v>7</v>
      </c>
      <c r="AE81" s="462"/>
      <c r="AF81" s="461">
        <f>IF(COUNTIF(E81:S81,"")=14,"",Z81-AB81)</f>
        <v>6</v>
      </c>
      <c r="AG81" s="462"/>
      <c r="AH81" s="467"/>
      <c r="AI81" s="468"/>
      <c r="AJ81" s="471">
        <f>IF(COUNTIF(E81:S81,"")=14,"",IF(AF81="",0,AF81*10000)+AF81*500+AD81*10)</f>
        <v>63070</v>
      </c>
    </row>
    <row r="82" spans="1:36" s="1" customFormat="1" ht="13.5">
      <c r="A82" s="455"/>
      <c r="B82" s="370"/>
      <c r="C82" s="370"/>
      <c r="D82" s="456"/>
      <c r="E82" s="72"/>
      <c r="F82" s="73" t="s">
        <v>51</v>
      </c>
      <c r="G82" s="75"/>
      <c r="H82" s="72">
        <v>4</v>
      </c>
      <c r="I82" s="73" t="s">
        <v>51</v>
      </c>
      <c r="J82" s="72">
        <v>0</v>
      </c>
      <c r="K82" s="436"/>
      <c r="L82" s="423"/>
      <c r="M82" s="437"/>
      <c r="N82" s="72">
        <f>IF(M84="","",M84)</f>
        <v>2</v>
      </c>
      <c r="O82" s="73" t="s">
        <v>51</v>
      </c>
      <c r="P82" s="75">
        <f>IF(K84="","",K84)</f>
        <v>0</v>
      </c>
      <c r="Q82" s="72">
        <f>IF(M86="","",M86)</f>
        <v>0</v>
      </c>
      <c r="R82" s="73" t="s">
        <v>51</v>
      </c>
      <c r="S82" s="75">
        <f>IF(K86="","",K86)</f>
        <v>0</v>
      </c>
      <c r="T82" s="463"/>
      <c r="U82" s="464"/>
      <c r="V82" s="463"/>
      <c r="W82" s="464"/>
      <c r="X82" s="463"/>
      <c r="Y82" s="464"/>
      <c r="Z82" s="463"/>
      <c r="AA82" s="464"/>
      <c r="AB82" s="463"/>
      <c r="AC82" s="464"/>
      <c r="AD82" s="463"/>
      <c r="AE82" s="464"/>
      <c r="AF82" s="463"/>
      <c r="AG82" s="464"/>
      <c r="AH82" s="477"/>
      <c r="AI82" s="478"/>
      <c r="AJ82" s="471"/>
    </row>
    <row r="83" spans="1:36" s="1" customFormat="1" ht="13.5">
      <c r="A83" s="452" t="s">
        <v>189</v>
      </c>
      <c r="B83" s="453"/>
      <c r="C83" s="453"/>
      <c r="D83" s="454"/>
      <c r="E83" s="419" t="str">
        <f>IF(E84&gt;G84,"○",IF(E84&lt;G84,"●",IF(E84="","","△")))</f>
        <v>●</v>
      </c>
      <c r="F83" s="420"/>
      <c r="G83" s="428"/>
      <c r="H83" s="429" t="str">
        <f>IF(H84&gt;J84,"○",IF(H84&lt;J84,"●",IF(H84="","","△")))</f>
        <v>○</v>
      </c>
      <c r="I83" s="420"/>
      <c r="J83" s="421"/>
      <c r="K83" s="419" t="str">
        <f>IF(K84&gt;M84,"○",IF(K84&lt;M84,"●",IF(K84="","","△")))</f>
        <v>●</v>
      </c>
      <c r="L83" s="420"/>
      <c r="M83" s="421"/>
      <c r="N83" s="434"/>
      <c r="O83" s="411"/>
      <c r="P83" s="422"/>
      <c r="Q83" s="419">
        <f>IF(N85="○","●",IF(N85="●","○",IF(N85="","","△")))</f>
      </c>
      <c r="R83" s="420"/>
      <c r="S83" s="421"/>
      <c r="T83" s="461">
        <f>IF(COUNTIF(E83:S83,"")=14,"",COUNTIF(E83:S83,"○"))</f>
        <v>1</v>
      </c>
      <c r="U83" s="462"/>
      <c r="V83" s="461">
        <f>IF(COUNTIF(E83:S83,"")=14,"",COUNTIF(E83:S83,"●"))</f>
        <v>2</v>
      </c>
      <c r="W83" s="462"/>
      <c r="X83" s="461">
        <f>IF(COUNTIF(E83:S83,"")=14,"",COUNTIF(E83:S83,"△"))</f>
        <v>0</v>
      </c>
      <c r="Y83" s="462"/>
      <c r="Z83" s="461">
        <f>IF(COUNTIF(E83:S83,"")=14,"",IF(E84="",0,E84)+IF(H84="",0,H84)+IF(K84="",0,K84)+IF(N84="",0,N84)+IF(Q84="",0,Q84))</f>
        <v>1</v>
      </c>
      <c r="AA83" s="462"/>
      <c r="AB83" s="461">
        <f>IF(COUNTIF(E83:S83,"")=14,"",IF(G84="",0,G84)+IF(J84="",0,J84)+IF(M84="",0,M84)+IF(P84="",0,P84)+IF(S84="",0,S84))</f>
        <v>5</v>
      </c>
      <c r="AC83" s="462"/>
      <c r="AD83" s="461">
        <f>IF(COUNTIF(E83:S83,"")=14,"",T83*3+X83)</f>
        <v>3</v>
      </c>
      <c r="AE83" s="462"/>
      <c r="AF83" s="461">
        <f>IF(COUNTIF(E83:S83,"")=14,"",Z83-AB83)</f>
        <v>-4</v>
      </c>
      <c r="AG83" s="462"/>
      <c r="AH83" s="467"/>
      <c r="AI83" s="468"/>
      <c r="AJ83" s="471">
        <f>IF(COUNTIF(E83:S83,"")=14,"",IF(AF83="",0,AF83*10000)+AF83*500+AD83*10)</f>
        <v>-41970</v>
      </c>
    </row>
    <row r="84" spans="1:36" s="1" customFormat="1" ht="13.5">
      <c r="A84" s="455"/>
      <c r="B84" s="370"/>
      <c r="C84" s="370"/>
      <c r="D84" s="456"/>
      <c r="E84" s="72">
        <v>0</v>
      </c>
      <c r="F84" s="73" t="s">
        <v>51</v>
      </c>
      <c r="G84" s="75">
        <v>3</v>
      </c>
      <c r="H84" s="72">
        <v>1</v>
      </c>
      <c r="I84" s="73" t="s">
        <v>51</v>
      </c>
      <c r="J84" s="72">
        <v>0</v>
      </c>
      <c r="K84" s="74">
        <v>0</v>
      </c>
      <c r="L84" s="73" t="s">
        <v>51</v>
      </c>
      <c r="M84" s="75">
        <v>2</v>
      </c>
      <c r="N84" s="436"/>
      <c r="O84" s="423"/>
      <c r="P84" s="424"/>
      <c r="Q84" s="72">
        <f>IF(P86="","",P86)</f>
      </c>
      <c r="R84" s="73" t="s">
        <v>51</v>
      </c>
      <c r="S84" s="72">
        <f>IF(N86="","",N86)</f>
      </c>
      <c r="T84" s="463"/>
      <c r="U84" s="464"/>
      <c r="V84" s="463"/>
      <c r="W84" s="464"/>
      <c r="X84" s="463"/>
      <c r="Y84" s="464"/>
      <c r="Z84" s="463"/>
      <c r="AA84" s="464"/>
      <c r="AB84" s="463"/>
      <c r="AC84" s="464"/>
      <c r="AD84" s="463"/>
      <c r="AE84" s="464"/>
      <c r="AF84" s="463"/>
      <c r="AG84" s="464"/>
      <c r="AH84" s="477"/>
      <c r="AI84" s="478"/>
      <c r="AJ84" s="471"/>
    </row>
    <row r="85" spans="1:36" s="1" customFormat="1" ht="13.5">
      <c r="A85" s="452" t="s">
        <v>248</v>
      </c>
      <c r="B85" s="453"/>
      <c r="C85" s="453"/>
      <c r="D85" s="454"/>
      <c r="E85" s="419" t="str">
        <f>IF(E86&gt;G86,"○",IF(E86&lt;G86,"●",IF(E86="","","△")))</f>
        <v>○</v>
      </c>
      <c r="F85" s="420"/>
      <c r="G85" s="428"/>
      <c r="H85" s="429">
        <f>IF(H86&gt;J86,"○",IF(H86&lt;J86,"●",IF(H86="","","△")))</f>
      </c>
      <c r="I85" s="420"/>
      <c r="J85" s="421"/>
      <c r="K85" s="419" t="str">
        <f>IF(K86&gt;M86,"○",IF(K86&lt;M86,"●",IF(K86="","","△")))</f>
        <v>△</v>
      </c>
      <c r="L85" s="420"/>
      <c r="M85" s="421"/>
      <c r="N85" s="419">
        <f>IF(N86&gt;P86,"○",IF(N86&lt;P86,"●",IF(N86="","","△")))</f>
      </c>
      <c r="O85" s="420"/>
      <c r="P85" s="421"/>
      <c r="Q85" s="434"/>
      <c r="R85" s="411"/>
      <c r="S85" s="422"/>
      <c r="T85" s="461">
        <f>IF(COUNTIF(E85:S85,"")=14,"",COUNTIF(E85:S85,"○"))</f>
        <v>1</v>
      </c>
      <c r="U85" s="462"/>
      <c r="V85" s="461">
        <f>IF(COUNTIF(E85:S85,"")=14,"",COUNTIF(E85:S85,"●"))</f>
        <v>0</v>
      </c>
      <c r="W85" s="462"/>
      <c r="X85" s="461">
        <f>IF(COUNTIF(E85:S85,"")=14,"",COUNTIF(E85:S85,"△"))</f>
        <v>1</v>
      </c>
      <c r="Y85" s="462"/>
      <c r="Z85" s="461">
        <f>IF(COUNTIF(E85:S85,"")=14,"",IF(E86="",0,E86)+IF(H86="",0,H86)+IF(K86="",0,K86)+IF(N86="",0,N86)+IF(Q86="",0,Q86))</f>
        <v>3</v>
      </c>
      <c r="AA85" s="462"/>
      <c r="AB85" s="461">
        <f>IF(COUNTIF(E85:S85,"")=14,"",IF(G86="",0,G86)+IF(J86="",0,J86)+IF(M86="",0,M86)+IF(P86="",0,P86)+IF(S86="",0,S86))</f>
        <v>1</v>
      </c>
      <c r="AC85" s="462"/>
      <c r="AD85" s="461">
        <f>IF(COUNTIF(E85:S85,"")=14,"",T85*3+X85)</f>
        <v>4</v>
      </c>
      <c r="AE85" s="462"/>
      <c r="AF85" s="461">
        <f>IF(COUNTIF(E85:S85,"")=14,"",Z85-AB85)</f>
        <v>2</v>
      </c>
      <c r="AG85" s="462"/>
      <c r="AH85" s="467"/>
      <c r="AI85" s="468"/>
      <c r="AJ85" s="471">
        <f>IF(COUNTIF(E85:S85,"")=14,"",IF(AF85="",0,AF85*10000)+AF85*500+AD85*10)</f>
        <v>21040</v>
      </c>
    </row>
    <row r="86" spans="1:36" s="1" customFormat="1" ht="14.25" thickBot="1">
      <c r="A86" s="479"/>
      <c r="B86" s="364"/>
      <c r="C86" s="364"/>
      <c r="D86" s="480"/>
      <c r="E86" s="76">
        <v>3</v>
      </c>
      <c r="F86" s="77" t="s">
        <v>51</v>
      </c>
      <c r="G86" s="78">
        <v>1</v>
      </c>
      <c r="H86" s="76"/>
      <c r="I86" s="77" t="s">
        <v>217</v>
      </c>
      <c r="J86" s="76"/>
      <c r="K86" s="79">
        <v>0</v>
      </c>
      <c r="L86" s="77" t="s">
        <v>51</v>
      </c>
      <c r="M86" s="78">
        <v>0</v>
      </c>
      <c r="N86" s="76"/>
      <c r="O86" s="77" t="s">
        <v>51</v>
      </c>
      <c r="P86" s="78"/>
      <c r="Q86" s="475"/>
      <c r="R86" s="412"/>
      <c r="S86" s="476"/>
      <c r="T86" s="465"/>
      <c r="U86" s="466"/>
      <c r="V86" s="465"/>
      <c r="W86" s="466"/>
      <c r="X86" s="465"/>
      <c r="Y86" s="466"/>
      <c r="Z86" s="465"/>
      <c r="AA86" s="466"/>
      <c r="AB86" s="465"/>
      <c r="AC86" s="466"/>
      <c r="AD86" s="465"/>
      <c r="AE86" s="466"/>
      <c r="AF86" s="465"/>
      <c r="AG86" s="466"/>
      <c r="AH86" s="469"/>
      <c r="AI86" s="470"/>
      <c r="AJ86" s="471"/>
    </row>
    <row r="87" spans="1:17" s="14" customFormat="1" ht="14.25" thickBot="1">
      <c r="A87" s="179"/>
      <c r="B87" s="179"/>
      <c r="C87" s="179"/>
      <c r="D87" s="179"/>
      <c r="Q87" s="14">
        <v>1</v>
      </c>
    </row>
    <row r="88" spans="1:36" s="1" customFormat="1" ht="13.5" customHeight="1">
      <c r="A88" s="517" t="s">
        <v>460</v>
      </c>
      <c r="B88" s="518"/>
      <c r="C88" s="518"/>
      <c r="D88" s="519"/>
      <c r="E88" s="457" t="str">
        <f>IF($A89="","",$A89)</f>
        <v>杉並ＦＣ</v>
      </c>
      <c r="F88" s="442"/>
      <c r="G88" s="443"/>
      <c r="H88" s="441" t="str">
        <f>IF($A91="","",$A91)</f>
        <v>練馬ＦＣ</v>
      </c>
      <c r="I88" s="442"/>
      <c r="J88" s="443"/>
      <c r="K88" s="441" t="str">
        <f>IF($A93="","",$A93)</f>
        <v>ＦＣ目黒</v>
      </c>
      <c r="L88" s="442"/>
      <c r="M88" s="443"/>
      <c r="N88" s="441" t="str">
        <f>IF($A95="","",$A95)</f>
        <v>Ｂｒａｎｃｏ八王子</v>
      </c>
      <c r="O88" s="442"/>
      <c r="P88" s="443"/>
      <c r="Q88" s="441" t="str">
        <f>IF($A97="","",$A97)</f>
        <v>東京ウエスト</v>
      </c>
      <c r="R88" s="442"/>
      <c r="S88" s="458"/>
      <c r="T88" s="459" t="s">
        <v>43</v>
      </c>
      <c r="U88" s="460"/>
      <c r="V88" s="459" t="s">
        <v>44</v>
      </c>
      <c r="W88" s="460"/>
      <c r="X88" s="459" t="s">
        <v>45</v>
      </c>
      <c r="Y88" s="460"/>
      <c r="Z88" s="459" t="s">
        <v>46</v>
      </c>
      <c r="AA88" s="460"/>
      <c r="AB88" s="459" t="s">
        <v>47</v>
      </c>
      <c r="AC88" s="460"/>
      <c r="AD88" s="459" t="s">
        <v>48</v>
      </c>
      <c r="AE88" s="460"/>
      <c r="AF88" s="457" t="s">
        <v>49</v>
      </c>
      <c r="AG88" s="458"/>
      <c r="AH88" s="459" t="s">
        <v>50</v>
      </c>
      <c r="AI88" s="496"/>
      <c r="AJ88" s="47"/>
    </row>
    <row r="89" spans="1:36" s="1" customFormat="1" ht="13.5">
      <c r="A89" s="452" t="s">
        <v>121</v>
      </c>
      <c r="B89" s="453"/>
      <c r="C89" s="453"/>
      <c r="D89" s="454"/>
      <c r="E89" s="434"/>
      <c r="F89" s="411"/>
      <c r="G89" s="435"/>
      <c r="H89" s="429">
        <f>IF(E91="○","●",IF(E91="●","○",IF(E91="","","△")))</f>
      </c>
      <c r="I89" s="420"/>
      <c r="J89" s="421"/>
      <c r="K89" s="419">
        <f>IF(E93="○","●",IF(E93="●","○",IF(E93="","","△")))</f>
      </c>
      <c r="L89" s="420"/>
      <c r="M89" s="428"/>
      <c r="N89" s="429">
        <f>IF(E95="○","●",IF(E95="●","○",IF(E95="","","△")))</f>
      </c>
      <c r="O89" s="420"/>
      <c r="P89" s="421"/>
      <c r="Q89" s="419" t="str">
        <f>IF(E97="○","●",IF(E97="●","○",IF(E97="","","△")))</f>
        <v>△</v>
      </c>
      <c r="R89" s="420"/>
      <c r="S89" s="421"/>
      <c r="T89" s="461">
        <f>IF(COUNTIF(E89:S89,"")=14,"",COUNTIF(E89:S89,"○"))</f>
      </c>
      <c r="U89" s="462"/>
      <c r="V89" s="461">
        <f>IF(COUNTIF(E89:S89,"")=14,"",COUNTIF(E89:S89,"●"))</f>
      </c>
      <c r="W89" s="462"/>
      <c r="X89" s="461">
        <f>IF(COUNTIF(E89:S89,"")=14,"",COUNTIF(E89:S89,"△"))</f>
      </c>
      <c r="Y89" s="462"/>
      <c r="Z89" s="461">
        <f>IF(COUNTIF(E89:S89,"")=14,"",IF(E90="",0,E90)+IF(H90="",0,H90)+IF(K90="",0,K90)+IF(N90="",0,N90)+IF(Q90="",0,Q90))</f>
      </c>
      <c r="AA89" s="462"/>
      <c r="AB89" s="461">
        <f>IF(COUNTIF(E89:S89,"")=14,"",IF(G90="",0,G90)+IF(J90="",0,J90)+IF(M90="",0,M90)+IF(P90="",0,P90)+IF(S90="",0,S90))</f>
      </c>
      <c r="AC89" s="462"/>
      <c r="AD89" s="461">
        <f>IF(COUNTIF(E89:S89,"")=14,"",T89*3+X89)</f>
      </c>
      <c r="AE89" s="462"/>
      <c r="AF89" s="461">
        <f>IF(COUNTIF(E89:S89,"")=14,"",Z89-AB89)</f>
      </c>
      <c r="AG89" s="462"/>
      <c r="AH89" s="467"/>
      <c r="AI89" s="468"/>
      <c r="AJ89" s="471">
        <f>IF(COUNTIF(E89:S89,"")=14,"",IF(AF89="",0,AF89*10000)+AF89*500+AD89*10)</f>
      </c>
    </row>
    <row r="90" spans="1:36" s="1" customFormat="1" ht="13.5">
      <c r="A90" s="455"/>
      <c r="B90" s="370"/>
      <c r="C90" s="370"/>
      <c r="D90" s="456"/>
      <c r="E90" s="436"/>
      <c r="F90" s="423"/>
      <c r="G90" s="437"/>
      <c r="H90" s="72">
        <f>IF(G92="","",G92)</f>
      </c>
      <c r="I90" s="73" t="s">
        <v>51</v>
      </c>
      <c r="J90" s="72">
        <f>IF(E92="","",E92)</f>
      </c>
      <c r="K90" s="74">
        <f>IF(G94="","",G94)</f>
      </c>
      <c r="L90" s="73" t="s">
        <v>51</v>
      </c>
      <c r="M90" s="75">
        <f>IF(E94="","",E94)</f>
      </c>
      <c r="N90" s="72">
        <f>IF(G96="","",G96)</f>
      </c>
      <c r="O90" s="73" t="s">
        <v>51</v>
      </c>
      <c r="P90" s="75">
        <f>IF(E96="","",E96)</f>
      </c>
      <c r="Q90" s="72">
        <f>IF(G98="","",G98)</f>
        <v>2</v>
      </c>
      <c r="R90" s="73" t="s">
        <v>51</v>
      </c>
      <c r="S90" s="75">
        <f>IF(E98="","",E98)</f>
        <v>2</v>
      </c>
      <c r="T90" s="463"/>
      <c r="U90" s="464"/>
      <c r="V90" s="463"/>
      <c r="W90" s="464"/>
      <c r="X90" s="463"/>
      <c r="Y90" s="464"/>
      <c r="Z90" s="463"/>
      <c r="AA90" s="464"/>
      <c r="AB90" s="463"/>
      <c r="AC90" s="464"/>
      <c r="AD90" s="463"/>
      <c r="AE90" s="464"/>
      <c r="AF90" s="463"/>
      <c r="AG90" s="464"/>
      <c r="AH90" s="477"/>
      <c r="AI90" s="478"/>
      <c r="AJ90" s="471"/>
    </row>
    <row r="91" spans="1:36" s="1" customFormat="1" ht="13.5">
      <c r="A91" s="452" t="s">
        <v>123</v>
      </c>
      <c r="B91" s="453"/>
      <c r="C91" s="453"/>
      <c r="D91" s="454"/>
      <c r="E91" s="419">
        <f>IF(E92&gt;G92,"○",IF(E92&lt;G92,"●",IF(E92="","","△")))</f>
      </c>
      <c r="F91" s="420"/>
      <c r="G91" s="421"/>
      <c r="H91" s="434"/>
      <c r="I91" s="411"/>
      <c r="J91" s="422"/>
      <c r="K91" s="419" t="str">
        <f>IF(H93="○","●",IF(H93="●","○",IF(H93="","","△")))</f>
        <v>●</v>
      </c>
      <c r="L91" s="420"/>
      <c r="M91" s="428"/>
      <c r="N91" s="429" t="str">
        <f>IF(H95="○","●",IF(H95="●","○",IF(H95="","","△")))</f>
        <v>●</v>
      </c>
      <c r="O91" s="420"/>
      <c r="P91" s="421"/>
      <c r="Q91" s="419">
        <f>IF(H97="○","●",IF(H97="●","○",IF(H97="","","△")))</f>
      </c>
      <c r="R91" s="420"/>
      <c r="S91" s="421"/>
      <c r="T91" s="461">
        <f>IF(COUNTIF(E91:S91,"")=14,"",COUNTIF(E91:S91,"○"))</f>
        <v>0</v>
      </c>
      <c r="U91" s="462"/>
      <c r="V91" s="461">
        <f>IF(COUNTIF(E91:S91,"")=14,"",COUNTIF(E91:S91,"●"))</f>
        <v>2</v>
      </c>
      <c r="W91" s="462"/>
      <c r="X91" s="461">
        <f>IF(COUNTIF(E91:S91,"")=14,"",COUNTIF(E91:S91,"△"))</f>
        <v>0</v>
      </c>
      <c r="Y91" s="462"/>
      <c r="Z91" s="461">
        <f>IF(COUNTIF(E91:S91,"")=14,"",IF(E92="",0,E92)+IF(H92="",0,H92)+IF(K92="",0,K92)+IF(N92="",0,N92)+IF(Q92="",0,Q92))</f>
        <v>1</v>
      </c>
      <c r="AA91" s="462"/>
      <c r="AB91" s="461">
        <f>IF(COUNTIF(E91:S91,"")=14,"",IF(G92="",0,G92)+IF(J92="",0,J92)+IF(M92="",0,M92)+IF(P92="",0,P92)+IF(S92="",0,S92))</f>
        <v>5</v>
      </c>
      <c r="AC91" s="462"/>
      <c r="AD91" s="461">
        <f>IF(COUNTIF(E91:S91,"")=14,"",T91*3+X91)</f>
        <v>0</v>
      </c>
      <c r="AE91" s="462"/>
      <c r="AF91" s="461">
        <f>IF(COUNTIF(E91:S91,"")=14,"",Z91-AB91)</f>
        <v>-4</v>
      </c>
      <c r="AG91" s="462"/>
      <c r="AH91" s="467"/>
      <c r="AI91" s="468"/>
      <c r="AJ91" s="471">
        <f>IF(COUNTIF(E91:S91,"")=14,"",IF(AF91="",0,AF91*10000)+AF91*500+AD91*10)</f>
        <v>-42000</v>
      </c>
    </row>
    <row r="92" spans="1:36" s="1" customFormat="1" ht="13.5">
      <c r="A92" s="455"/>
      <c r="B92" s="370"/>
      <c r="C92" s="370"/>
      <c r="D92" s="456"/>
      <c r="E92" s="72"/>
      <c r="F92" s="73" t="s">
        <v>51</v>
      </c>
      <c r="G92" s="75"/>
      <c r="H92" s="436"/>
      <c r="I92" s="423"/>
      <c r="J92" s="424"/>
      <c r="K92" s="74">
        <f>IF(J94="","",J94)</f>
        <v>1</v>
      </c>
      <c r="L92" s="73" t="s">
        <v>51</v>
      </c>
      <c r="M92" s="75">
        <f>IF(H94="","",H94)</f>
        <v>2</v>
      </c>
      <c r="N92" s="72">
        <f>IF(J96="","",J96)</f>
        <v>0</v>
      </c>
      <c r="O92" s="73" t="s">
        <v>51</v>
      </c>
      <c r="P92" s="75">
        <f>IF(H96="","",H96)</f>
        <v>3</v>
      </c>
      <c r="Q92" s="72">
        <f>IF(J98="","",J98)</f>
      </c>
      <c r="R92" s="73" t="s">
        <v>51</v>
      </c>
      <c r="S92" s="75">
        <f>IF(H98="","",H98)</f>
      </c>
      <c r="T92" s="463"/>
      <c r="U92" s="464"/>
      <c r="V92" s="463"/>
      <c r="W92" s="464"/>
      <c r="X92" s="463"/>
      <c r="Y92" s="464"/>
      <c r="Z92" s="463"/>
      <c r="AA92" s="464"/>
      <c r="AB92" s="463"/>
      <c r="AC92" s="464"/>
      <c r="AD92" s="463"/>
      <c r="AE92" s="464"/>
      <c r="AF92" s="463"/>
      <c r="AG92" s="464"/>
      <c r="AH92" s="477"/>
      <c r="AI92" s="478"/>
      <c r="AJ92" s="471"/>
    </row>
    <row r="93" spans="1:36" s="1" customFormat="1" ht="13.5">
      <c r="A93" s="452" t="s">
        <v>197</v>
      </c>
      <c r="B93" s="453"/>
      <c r="C93" s="453"/>
      <c r="D93" s="454"/>
      <c r="E93" s="419">
        <f>IF(E94&gt;G94,"○",IF(E94&lt;G94,"●",IF(E94="","","△")))</f>
      </c>
      <c r="F93" s="420"/>
      <c r="G93" s="428"/>
      <c r="H93" s="429" t="str">
        <f>IF(H94&gt;J94,"○",IF(H94&lt;J94,"●",IF(H94="","","△")))</f>
        <v>○</v>
      </c>
      <c r="I93" s="420"/>
      <c r="J93" s="421"/>
      <c r="K93" s="434"/>
      <c r="L93" s="411"/>
      <c r="M93" s="435"/>
      <c r="N93" s="429">
        <f>IF(K95="○","●",IF(K95="●","○",IF(K95="","","△")))</f>
      </c>
      <c r="O93" s="420"/>
      <c r="P93" s="421"/>
      <c r="Q93" s="419">
        <f>IF(K97="○","●",IF(K97="●","○",IF(K97="","","△")))</f>
      </c>
      <c r="R93" s="420"/>
      <c r="S93" s="421"/>
      <c r="T93" s="461">
        <f>IF(COUNTIF(E93:S93,"")=14,"",COUNTIF(E93:S93,"○"))</f>
      </c>
      <c r="U93" s="462"/>
      <c r="V93" s="461">
        <f>IF(COUNTIF(E93:S93,"")=14,"",COUNTIF(E93:S93,"●"))</f>
      </c>
      <c r="W93" s="462"/>
      <c r="X93" s="461">
        <f>IF(COUNTIF(E93:S93,"")=14,"",COUNTIF(E93:S93,"△"))</f>
      </c>
      <c r="Y93" s="462"/>
      <c r="Z93" s="461">
        <f>IF(COUNTIF(E93:S93,"")=14,"",IF(E94="",0,E94)+IF(H94="",0,H94)+IF(K94="",0,K94)+IF(N94="",0,N94)+IF(Q94="",0,Q94))</f>
      </c>
      <c r="AA93" s="462"/>
      <c r="AB93" s="461">
        <f>IF(COUNTIF(E93:S93,"")=14,"",IF(G94="",0,G94)+IF(J94="",0,J94)+IF(M94="",0,M94)+IF(P94="",0,P94)+IF(S94="",0,S94))</f>
      </c>
      <c r="AC93" s="462"/>
      <c r="AD93" s="461">
        <f>IF(COUNTIF(E93:S93,"")=14,"",T93*3+X93)</f>
      </c>
      <c r="AE93" s="462"/>
      <c r="AF93" s="461">
        <f>IF(COUNTIF(E93:S93,"")=14,"",Z93-AB93)</f>
      </c>
      <c r="AG93" s="462"/>
      <c r="AH93" s="467"/>
      <c r="AI93" s="468"/>
      <c r="AJ93" s="471">
        <f>IF(COUNTIF(E93:S93,"")=14,"",IF(AF93="",0,AF93*10000)+AF93*500+AD93*10)</f>
      </c>
    </row>
    <row r="94" spans="1:36" s="1" customFormat="1" ht="13.5">
      <c r="A94" s="455"/>
      <c r="B94" s="370"/>
      <c r="C94" s="370"/>
      <c r="D94" s="456"/>
      <c r="E94" s="72"/>
      <c r="F94" s="73" t="s">
        <v>51</v>
      </c>
      <c r="G94" s="75"/>
      <c r="H94" s="72">
        <v>2</v>
      </c>
      <c r="I94" s="73" t="s">
        <v>51</v>
      </c>
      <c r="J94" s="72">
        <v>1</v>
      </c>
      <c r="K94" s="436"/>
      <c r="L94" s="423"/>
      <c r="M94" s="437"/>
      <c r="N94" s="72">
        <f>IF(M96="","",M96)</f>
      </c>
      <c r="O94" s="73" t="s">
        <v>51</v>
      </c>
      <c r="P94" s="75">
        <f>IF(K96="","",K96)</f>
      </c>
      <c r="Q94" s="72">
        <f>IF(M98="","",M98)</f>
      </c>
      <c r="R94" s="73" t="s">
        <v>51</v>
      </c>
      <c r="S94" s="75">
        <f>IF(K98="","",K98)</f>
      </c>
      <c r="T94" s="463"/>
      <c r="U94" s="464"/>
      <c r="V94" s="463"/>
      <c r="W94" s="464"/>
      <c r="X94" s="463"/>
      <c r="Y94" s="464"/>
      <c r="Z94" s="463"/>
      <c r="AA94" s="464"/>
      <c r="AB94" s="463"/>
      <c r="AC94" s="464"/>
      <c r="AD94" s="463"/>
      <c r="AE94" s="464"/>
      <c r="AF94" s="463"/>
      <c r="AG94" s="464"/>
      <c r="AH94" s="477"/>
      <c r="AI94" s="478"/>
      <c r="AJ94" s="471"/>
    </row>
    <row r="95" spans="1:36" s="1" customFormat="1" ht="13.5">
      <c r="A95" s="452" t="s">
        <v>203</v>
      </c>
      <c r="B95" s="453"/>
      <c r="C95" s="453"/>
      <c r="D95" s="454"/>
      <c r="E95" s="419">
        <f>IF(E96&gt;G96,"○",IF(E96&lt;G96,"●",IF(E96="","","△")))</f>
      </c>
      <c r="F95" s="420"/>
      <c r="G95" s="428"/>
      <c r="H95" s="429" t="str">
        <f>IF(H96&gt;J96,"○",IF(H96&lt;J96,"●",IF(H96="","","△")))</f>
        <v>○</v>
      </c>
      <c r="I95" s="420"/>
      <c r="J95" s="421"/>
      <c r="K95" s="419">
        <f>IF(K96&gt;M96,"○",IF(K96&lt;M96,"●",IF(K96="","","△")))</f>
      </c>
      <c r="L95" s="420"/>
      <c r="M95" s="421"/>
      <c r="N95" s="434"/>
      <c r="O95" s="411"/>
      <c r="P95" s="422"/>
      <c r="Q95" s="419" t="str">
        <f>IF(N97="○","●",IF(N97="●","○",IF(N97="","","△")))</f>
        <v>○</v>
      </c>
      <c r="R95" s="420"/>
      <c r="S95" s="421"/>
      <c r="T95" s="461">
        <f>IF(COUNTIF(E95:S95,"")=14,"",COUNTIF(E95:S95,"○"))</f>
        <v>2</v>
      </c>
      <c r="U95" s="462"/>
      <c r="V95" s="461">
        <f>IF(COUNTIF(E95:S95,"")=14,"",COUNTIF(E95:S95,"●"))</f>
        <v>0</v>
      </c>
      <c r="W95" s="462"/>
      <c r="X95" s="461">
        <f>IF(COUNTIF(E95:S95,"")=14,"",COUNTIF(E95:S95,"△"))</f>
        <v>0</v>
      </c>
      <c r="Y95" s="462"/>
      <c r="Z95" s="461">
        <f>IF(COUNTIF(E95:S95,"")=14,"",IF(E96="",0,E96)+IF(H96="",0,H96)+IF(K96="",0,K96)+IF(N96="",0,N96)+IF(Q96="",0,Q96))</f>
        <v>7</v>
      </c>
      <c r="AA95" s="462"/>
      <c r="AB95" s="461">
        <f>IF(COUNTIF(E95:S95,"")=14,"",IF(G96="",0,G96)+IF(J96="",0,J96)+IF(M96="",0,M96)+IF(P96="",0,P96)+IF(S96="",0,S96))</f>
        <v>0</v>
      </c>
      <c r="AC95" s="462"/>
      <c r="AD95" s="461">
        <f>IF(COUNTIF(E95:S95,"")=14,"",T95*3+X95)</f>
        <v>6</v>
      </c>
      <c r="AE95" s="462"/>
      <c r="AF95" s="461">
        <f>IF(COUNTIF(E95:S95,"")=14,"",Z95-AB95)</f>
        <v>7</v>
      </c>
      <c r="AG95" s="462"/>
      <c r="AH95" s="467"/>
      <c r="AI95" s="468"/>
      <c r="AJ95" s="471">
        <f>IF(COUNTIF(E95:S95,"")=14,"",IF(AF95="",0,AF95*10000)+AF95*500+AD95*10)</f>
        <v>73560</v>
      </c>
    </row>
    <row r="96" spans="1:36" s="1" customFormat="1" ht="13.5">
      <c r="A96" s="455"/>
      <c r="B96" s="370"/>
      <c r="C96" s="370"/>
      <c r="D96" s="456"/>
      <c r="E96" s="72"/>
      <c r="F96" s="73" t="s">
        <v>51</v>
      </c>
      <c r="G96" s="75"/>
      <c r="H96" s="72">
        <v>3</v>
      </c>
      <c r="I96" s="73" t="s">
        <v>51</v>
      </c>
      <c r="J96" s="72">
        <v>0</v>
      </c>
      <c r="K96" s="74"/>
      <c r="L96" s="73" t="s">
        <v>51</v>
      </c>
      <c r="M96" s="75"/>
      <c r="N96" s="436"/>
      <c r="O96" s="423"/>
      <c r="P96" s="424"/>
      <c r="Q96" s="72">
        <f>IF(P98="","",P98)</f>
        <v>4</v>
      </c>
      <c r="R96" s="73" t="s">
        <v>51</v>
      </c>
      <c r="S96" s="72">
        <f>IF(N98="","",N98)</f>
        <v>0</v>
      </c>
      <c r="T96" s="463"/>
      <c r="U96" s="464"/>
      <c r="V96" s="463"/>
      <c r="W96" s="464"/>
      <c r="X96" s="463"/>
      <c r="Y96" s="464"/>
      <c r="Z96" s="463"/>
      <c r="AA96" s="464"/>
      <c r="AB96" s="463"/>
      <c r="AC96" s="464"/>
      <c r="AD96" s="463"/>
      <c r="AE96" s="464"/>
      <c r="AF96" s="463"/>
      <c r="AG96" s="464"/>
      <c r="AH96" s="477"/>
      <c r="AI96" s="478"/>
      <c r="AJ96" s="471"/>
    </row>
    <row r="97" spans="1:36" s="1" customFormat="1" ht="13.5">
      <c r="A97" s="452" t="s">
        <v>202</v>
      </c>
      <c r="B97" s="453"/>
      <c r="C97" s="453"/>
      <c r="D97" s="454"/>
      <c r="E97" s="419" t="str">
        <f>IF(E98&gt;G98,"○",IF(E98&lt;G98,"●",IF(E98="","","△")))</f>
        <v>△</v>
      </c>
      <c r="F97" s="420"/>
      <c r="G97" s="428"/>
      <c r="H97" s="429">
        <f>IF(H98&gt;J98,"○",IF(H98&lt;J98,"●",IF(H98="","","△")))</f>
      </c>
      <c r="I97" s="420"/>
      <c r="J97" s="421"/>
      <c r="K97" s="419">
        <f>IF(K98&gt;M98,"○",IF(K98&lt;M98,"●",IF(K98="","","△")))</f>
      </c>
      <c r="L97" s="420"/>
      <c r="M97" s="421"/>
      <c r="N97" s="419" t="str">
        <f>IF(N98&gt;P98,"○",IF(N98&lt;P98,"●",IF(N98="","","△")))</f>
        <v>●</v>
      </c>
      <c r="O97" s="420"/>
      <c r="P97" s="421"/>
      <c r="Q97" s="434"/>
      <c r="R97" s="411"/>
      <c r="S97" s="422"/>
      <c r="T97" s="461">
        <f>IF(COUNTIF(E97:S97,"")=14,"",COUNTIF(E97:S97,"○"))</f>
        <v>0</v>
      </c>
      <c r="U97" s="462"/>
      <c r="V97" s="461">
        <f>IF(COUNTIF(E97:S97,"")=14,"",COUNTIF(E97:S97,"●"))</f>
        <v>1</v>
      </c>
      <c r="W97" s="462"/>
      <c r="X97" s="461">
        <f>IF(COUNTIF(E97:S97,"")=14,"",COUNTIF(E97:S97,"△"))</f>
        <v>1</v>
      </c>
      <c r="Y97" s="462"/>
      <c r="Z97" s="461">
        <f>IF(COUNTIF(E97:S97,"")=14,"",IF(E98="",0,E98)+IF(H98="",0,H98)+IF(K98="",0,K98)+IF(N98="",0,N98)+IF(Q98="",0,Q98))</f>
        <v>2</v>
      </c>
      <c r="AA97" s="462"/>
      <c r="AB97" s="461">
        <f>IF(COUNTIF(E97:S97,"")=14,"",IF(G98="",0,G98)+IF(J98="",0,J98)+IF(M98="",0,M98)+IF(P98="",0,P98)+IF(S98="",0,S98))</f>
        <v>6</v>
      </c>
      <c r="AC97" s="462"/>
      <c r="AD97" s="461">
        <f>IF(COUNTIF(E97:S97,"")=14,"",T97*3+X97)</f>
        <v>1</v>
      </c>
      <c r="AE97" s="462"/>
      <c r="AF97" s="461">
        <f>IF(COUNTIF(E97:S97,"")=14,"",Z97-AB97)</f>
        <v>-4</v>
      </c>
      <c r="AG97" s="462"/>
      <c r="AH97" s="467"/>
      <c r="AI97" s="468"/>
      <c r="AJ97" s="471">
        <f>IF(COUNTIF(E97:S97,"")=14,"",IF(AF97="",0,AF97*10000)+AF97*500+AD97*10)</f>
        <v>-41990</v>
      </c>
    </row>
    <row r="98" spans="1:36" s="1" customFormat="1" ht="14.25" thickBot="1">
      <c r="A98" s="479"/>
      <c r="B98" s="364"/>
      <c r="C98" s="364"/>
      <c r="D98" s="480"/>
      <c r="E98" s="76">
        <v>2</v>
      </c>
      <c r="F98" s="77" t="s">
        <v>51</v>
      </c>
      <c r="G98" s="78">
        <v>2</v>
      </c>
      <c r="H98" s="76"/>
      <c r="I98" s="77" t="s">
        <v>113</v>
      </c>
      <c r="J98" s="76"/>
      <c r="K98" s="79"/>
      <c r="L98" s="77" t="s">
        <v>51</v>
      </c>
      <c r="M98" s="78"/>
      <c r="N98" s="76">
        <v>0</v>
      </c>
      <c r="O98" s="77" t="s">
        <v>51</v>
      </c>
      <c r="P98" s="78">
        <v>4</v>
      </c>
      <c r="Q98" s="475"/>
      <c r="R98" s="412"/>
      <c r="S98" s="476"/>
      <c r="T98" s="465"/>
      <c r="U98" s="466"/>
      <c r="V98" s="465"/>
      <c r="W98" s="466"/>
      <c r="X98" s="465"/>
      <c r="Y98" s="466"/>
      <c r="Z98" s="465"/>
      <c r="AA98" s="466"/>
      <c r="AB98" s="465"/>
      <c r="AC98" s="466"/>
      <c r="AD98" s="465"/>
      <c r="AE98" s="466"/>
      <c r="AF98" s="465"/>
      <c r="AG98" s="466"/>
      <c r="AH98" s="469"/>
      <c r="AI98" s="470"/>
      <c r="AJ98" s="471"/>
    </row>
  </sheetData>
  <sheetProtection/>
  <mergeCells count="714">
    <mergeCell ref="V5:W6"/>
    <mergeCell ref="X5:Y6"/>
    <mergeCell ref="Z5:AA6"/>
    <mergeCell ref="AH11:AI12"/>
    <mergeCell ref="AB5:AC6"/>
    <mergeCell ref="AF5:AG6"/>
    <mergeCell ref="AH5:AI6"/>
    <mergeCell ref="AJ11:AJ12"/>
    <mergeCell ref="T9:U10"/>
    <mergeCell ref="V9:W10"/>
    <mergeCell ref="X9:Y10"/>
    <mergeCell ref="Z9:AA10"/>
    <mergeCell ref="AD9:AE10"/>
    <mergeCell ref="AF9:AG10"/>
    <mergeCell ref="AH9:AI10"/>
    <mergeCell ref="AJ9:AJ10"/>
    <mergeCell ref="AD25:AE26"/>
    <mergeCell ref="AF25:AG26"/>
    <mergeCell ref="E25:G25"/>
    <mergeCell ref="H25:J25"/>
    <mergeCell ref="K25:M25"/>
    <mergeCell ref="N25:P25"/>
    <mergeCell ref="AB25:AC26"/>
    <mergeCell ref="X25:Y26"/>
    <mergeCell ref="Z25:AA26"/>
    <mergeCell ref="AD28:AE28"/>
    <mergeCell ref="AF28:AG28"/>
    <mergeCell ref="AF29:AG30"/>
    <mergeCell ref="E28:G28"/>
    <mergeCell ref="K28:M28"/>
    <mergeCell ref="N28:P28"/>
    <mergeCell ref="V28:W28"/>
    <mergeCell ref="X28:Y28"/>
    <mergeCell ref="Z28:AA28"/>
    <mergeCell ref="AB28:AC28"/>
    <mergeCell ref="E35:G35"/>
    <mergeCell ref="H35:J35"/>
    <mergeCell ref="K35:M35"/>
    <mergeCell ref="A1:AF1"/>
    <mergeCell ref="A2:AF2"/>
    <mergeCell ref="A33:D34"/>
    <mergeCell ref="E33:G33"/>
    <mergeCell ref="Z29:AA30"/>
    <mergeCell ref="AB29:AC30"/>
    <mergeCell ref="AD29:AE30"/>
    <mergeCell ref="AD41:AE42"/>
    <mergeCell ref="AF41:AG42"/>
    <mergeCell ref="Z40:AA40"/>
    <mergeCell ref="AB40:AC40"/>
    <mergeCell ref="AD40:AE40"/>
    <mergeCell ref="AF40:AG40"/>
    <mergeCell ref="T43:U44"/>
    <mergeCell ref="V43:W44"/>
    <mergeCell ref="X43:Y44"/>
    <mergeCell ref="AB41:AC42"/>
    <mergeCell ref="Z43:AA44"/>
    <mergeCell ref="AB43:AC44"/>
    <mergeCell ref="E52:G52"/>
    <mergeCell ref="H52:J52"/>
    <mergeCell ref="K52:M52"/>
    <mergeCell ref="V47:W48"/>
    <mergeCell ref="N47:P48"/>
    <mergeCell ref="Q47:S47"/>
    <mergeCell ref="T47:U48"/>
    <mergeCell ref="T49:U50"/>
    <mergeCell ref="V49:W50"/>
    <mergeCell ref="E47:G47"/>
    <mergeCell ref="N57:P57"/>
    <mergeCell ref="AB52:AC52"/>
    <mergeCell ref="V53:W54"/>
    <mergeCell ref="X53:Y54"/>
    <mergeCell ref="Z53:AA54"/>
    <mergeCell ref="V55:W56"/>
    <mergeCell ref="X55:Y56"/>
    <mergeCell ref="Z55:AA56"/>
    <mergeCell ref="AB55:AC56"/>
    <mergeCell ref="Q57:S57"/>
    <mergeCell ref="V59:W60"/>
    <mergeCell ref="X59:Y60"/>
    <mergeCell ref="Z59:AA60"/>
    <mergeCell ref="AB59:AC60"/>
    <mergeCell ref="AF61:AG62"/>
    <mergeCell ref="V61:W62"/>
    <mergeCell ref="X61:Y62"/>
    <mergeCell ref="Z61:AA62"/>
    <mergeCell ref="AB61:AC62"/>
    <mergeCell ref="H65:J65"/>
    <mergeCell ref="K65:M65"/>
    <mergeCell ref="N65:P65"/>
    <mergeCell ref="A65:D66"/>
    <mergeCell ref="E65:G66"/>
    <mergeCell ref="Q65:S65"/>
    <mergeCell ref="T65:U66"/>
    <mergeCell ref="V65:W66"/>
    <mergeCell ref="X65:Y66"/>
    <mergeCell ref="AD69:AE70"/>
    <mergeCell ref="AF69:AG70"/>
    <mergeCell ref="X71:Y72"/>
    <mergeCell ref="Z71:AA72"/>
    <mergeCell ref="X69:Y70"/>
    <mergeCell ref="Z69:AA70"/>
    <mergeCell ref="AB69:AC70"/>
    <mergeCell ref="AF71:AG72"/>
    <mergeCell ref="AB71:AC72"/>
    <mergeCell ref="AF77:AG78"/>
    <mergeCell ref="H76:J76"/>
    <mergeCell ref="K76:M76"/>
    <mergeCell ref="N76:P76"/>
    <mergeCell ref="Z76:AA76"/>
    <mergeCell ref="AB76:AC76"/>
    <mergeCell ref="AD76:AE76"/>
    <mergeCell ref="AF76:AG76"/>
    <mergeCell ref="Z77:AA78"/>
    <mergeCell ref="AB77:AC78"/>
    <mergeCell ref="AD77:AE78"/>
    <mergeCell ref="AD79:AE80"/>
    <mergeCell ref="V79:W80"/>
    <mergeCell ref="X79:Y80"/>
    <mergeCell ref="Z79:AA80"/>
    <mergeCell ref="AB79:AC80"/>
    <mergeCell ref="A83:D84"/>
    <mergeCell ref="E83:G83"/>
    <mergeCell ref="H83:J83"/>
    <mergeCell ref="K83:M83"/>
    <mergeCell ref="N4:P4"/>
    <mergeCell ref="Q4:S4"/>
    <mergeCell ref="T4:U4"/>
    <mergeCell ref="V4:W4"/>
    <mergeCell ref="A4:D4"/>
    <mergeCell ref="E4:G4"/>
    <mergeCell ref="H4:J4"/>
    <mergeCell ref="K4:M4"/>
    <mergeCell ref="X4:Y4"/>
    <mergeCell ref="Z4:AA4"/>
    <mergeCell ref="AF4:AG4"/>
    <mergeCell ref="AH4:AI4"/>
    <mergeCell ref="AB4:AC4"/>
    <mergeCell ref="AD4:AE4"/>
    <mergeCell ref="A5:D6"/>
    <mergeCell ref="E5:G6"/>
    <mergeCell ref="Q5:S5"/>
    <mergeCell ref="T5:U6"/>
    <mergeCell ref="H5:J5"/>
    <mergeCell ref="K5:M5"/>
    <mergeCell ref="N5:P5"/>
    <mergeCell ref="AJ5:AJ6"/>
    <mergeCell ref="AD5:AE6"/>
    <mergeCell ref="AJ7:AJ8"/>
    <mergeCell ref="A7:D8"/>
    <mergeCell ref="E7:G7"/>
    <mergeCell ref="H7:J8"/>
    <mergeCell ref="K7:M7"/>
    <mergeCell ref="Z7:AA8"/>
    <mergeCell ref="AB7:AC8"/>
    <mergeCell ref="AD7:AE8"/>
    <mergeCell ref="A9:D10"/>
    <mergeCell ref="E9:G9"/>
    <mergeCell ref="H9:J9"/>
    <mergeCell ref="K9:M10"/>
    <mergeCell ref="N9:P9"/>
    <mergeCell ref="Q9:S9"/>
    <mergeCell ref="AB9:AC10"/>
    <mergeCell ref="V7:W8"/>
    <mergeCell ref="X7:Y8"/>
    <mergeCell ref="N7:P7"/>
    <mergeCell ref="Q7:S7"/>
    <mergeCell ref="T7:U8"/>
    <mergeCell ref="N11:P12"/>
    <mergeCell ref="Q11:S11"/>
    <mergeCell ref="AF7:AG8"/>
    <mergeCell ref="AH7:AI8"/>
    <mergeCell ref="AD11:AE12"/>
    <mergeCell ref="AF11:AG12"/>
    <mergeCell ref="T11:U12"/>
    <mergeCell ref="V11:W12"/>
    <mergeCell ref="X11:Y12"/>
    <mergeCell ref="Z11:AA12"/>
    <mergeCell ref="A11:D12"/>
    <mergeCell ref="E11:G11"/>
    <mergeCell ref="H11:J11"/>
    <mergeCell ref="K11:M11"/>
    <mergeCell ref="AJ13:AJ14"/>
    <mergeCell ref="AB11:AC12"/>
    <mergeCell ref="A13:D14"/>
    <mergeCell ref="E13:G13"/>
    <mergeCell ref="H13:J13"/>
    <mergeCell ref="K13:M13"/>
    <mergeCell ref="N13:P13"/>
    <mergeCell ref="Q13:S14"/>
    <mergeCell ref="T13:U14"/>
    <mergeCell ref="V13:W14"/>
    <mergeCell ref="AB13:AC14"/>
    <mergeCell ref="AD13:AE14"/>
    <mergeCell ref="AF13:AG14"/>
    <mergeCell ref="AH13:AI14"/>
    <mergeCell ref="T16:U16"/>
    <mergeCell ref="V16:W16"/>
    <mergeCell ref="X16:Y16"/>
    <mergeCell ref="Z13:AA14"/>
    <mergeCell ref="X13:Y14"/>
    <mergeCell ref="Z16:AA16"/>
    <mergeCell ref="K17:M17"/>
    <mergeCell ref="N17:P17"/>
    <mergeCell ref="Q17:S17"/>
    <mergeCell ref="A16:D16"/>
    <mergeCell ref="E16:G16"/>
    <mergeCell ref="Q16:S16"/>
    <mergeCell ref="H16:J16"/>
    <mergeCell ref="K16:M16"/>
    <mergeCell ref="N16:P16"/>
    <mergeCell ref="AD16:AE16"/>
    <mergeCell ref="AF16:AG16"/>
    <mergeCell ref="AH16:AI16"/>
    <mergeCell ref="AB16:AC16"/>
    <mergeCell ref="AH17:AI18"/>
    <mergeCell ref="AJ17:AJ18"/>
    <mergeCell ref="A19:D20"/>
    <mergeCell ref="E19:G19"/>
    <mergeCell ref="H19:J20"/>
    <mergeCell ref="K19:M19"/>
    <mergeCell ref="N19:P19"/>
    <mergeCell ref="A17:D18"/>
    <mergeCell ref="E17:G18"/>
    <mergeCell ref="H17:J17"/>
    <mergeCell ref="AB19:AC20"/>
    <mergeCell ref="T17:U18"/>
    <mergeCell ref="AD17:AE18"/>
    <mergeCell ref="AF17:AG18"/>
    <mergeCell ref="V17:W18"/>
    <mergeCell ref="X17:Y18"/>
    <mergeCell ref="Z17:AA18"/>
    <mergeCell ref="AB17:AC18"/>
    <mergeCell ref="T19:U20"/>
    <mergeCell ref="V19:W20"/>
    <mergeCell ref="X19:Y20"/>
    <mergeCell ref="Z19:AA20"/>
    <mergeCell ref="K21:M22"/>
    <mergeCell ref="N21:P21"/>
    <mergeCell ref="Q21:S21"/>
    <mergeCell ref="Q19:S19"/>
    <mergeCell ref="AD19:AE20"/>
    <mergeCell ref="AF19:AG20"/>
    <mergeCell ref="AH19:AI20"/>
    <mergeCell ref="AJ19:AJ20"/>
    <mergeCell ref="AH21:AI22"/>
    <mergeCell ref="AJ21:AJ22"/>
    <mergeCell ref="A23:D24"/>
    <mergeCell ref="E23:G23"/>
    <mergeCell ref="H23:J23"/>
    <mergeCell ref="K23:M23"/>
    <mergeCell ref="N23:P24"/>
    <mergeCell ref="A21:D22"/>
    <mergeCell ref="E21:G21"/>
    <mergeCell ref="H21:J21"/>
    <mergeCell ref="AB23:AC24"/>
    <mergeCell ref="T21:U22"/>
    <mergeCell ref="AD21:AE22"/>
    <mergeCell ref="AF21:AG22"/>
    <mergeCell ref="V21:W22"/>
    <mergeCell ref="X21:Y22"/>
    <mergeCell ref="Z21:AA22"/>
    <mergeCell ref="AB21:AC22"/>
    <mergeCell ref="Z23:AA24"/>
    <mergeCell ref="AD23:AE24"/>
    <mergeCell ref="Q23:S23"/>
    <mergeCell ref="T23:U24"/>
    <mergeCell ref="V23:W24"/>
    <mergeCell ref="X23:Y24"/>
    <mergeCell ref="A25:D26"/>
    <mergeCell ref="Q25:S26"/>
    <mergeCell ref="T25:U26"/>
    <mergeCell ref="V25:W26"/>
    <mergeCell ref="AF23:AG24"/>
    <mergeCell ref="AH23:AI24"/>
    <mergeCell ref="AJ23:AJ24"/>
    <mergeCell ref="AH25:AI26"/>
    <mergeCell ref="AJ25:AJ26"/>
    <mergeCell ref="A28:D28"/>
    <mergeCell ref="H28:J28"/>
    <mergeCell ref="Q28:S28"/>
    <mergeCell ref="T28:U28"/>
    <mergeCell ref="AH28:AI28"/>
    <mergeCell ref="A29:D30"/>
    <mergeCell ref="E29:G30"/>
    <mergeCell ref="H29:J29"/>
    <mergeCell ref="K29:M29"/>
    <mergeCell ref="N29:P29"/>
    <mergeCell ref="Q29:S29"/>
    <mergeCell ref="T29:U30"/>
    <mergeCell ref="V29:W30"/>
    <mergeCell ref="X29:Y30"/>
    <mergeCell ref="AH29:AI30"/>
    <mergeCell ref="AJ29:AJ30"/>
    <mergeCell ref="A31:D32"/>
    <mergeCell ref="E31:G31"/>
    <mergeCell ref="H31:J32"/>
    <mergeCell ref="K31:M31"/>
    <mergeCell ref="N31:P31"/>
    <mergeCell ref="Q31:S31"/>
    <mergeCell ref="T31:U32"/>
    <mergeCell ref="V31:W32"/>
    <mergeCell ref="AJ31:AJ32"/>
    <mergeCell ref="H33:J33"/>
    <mergeCell ref="K33:M34"/>
    <mergeCell ref="N33:P33"/>
    <mergeCell ref="Q33:S33"/>
    <mergeCell ref="T33:U34"/>
    <mergeCell ref="V33:W34"/>
    <mergeCell ref="X31:Y32"/>
    <mergeCell ref="Z31:AA32"/>
    <mergeCell ref="AB31:AC32"/>
    <mergeCell ref="AF33:AG34"/>
    <mergeCell ref="AH33:AI34"/>
    <mergeCell ref="AD31:AE32"/>
    <mergeCell ref="AF31:AG32"/>
    <mergeCell ref="AH31:AI32"/>
    <mergeCell ref="X33:Y34"/>
    <mergeCell ref="Z33:AA34"/>
    <mergeCell ref="AB33:AC34"/>
    <mergeCell ref="AD33:AE34"/>
    <mergeCell ref="AJ33:AJ34"/>
    <mergeCell ref="A35:D36"/>
    <mergeCell ref="N35:P36"/>
    <mergeCell ref="Q35:S35"/>
    <mergeCell ref="T35:U36"/>
    <mergeCell ref="V35:W36"/>
    <mergeCell ref="X35:Y36"/>
    <mergeCell ref="Z35:AA36"/>
    <mergeCell ref="AB35:AC36"/>
    <mergeCell ref="AD35:AE36"/>
    <mergeCell ref="AJ35:AJ36"/>
    <mergeCell ref="A37:D38"/>
    <mergeCell ref="E37:G37"/>
    <mergeCell ref="H37:J37"/>
    <mergeCell ref="K37:M37"/>
    <mergeCell ref="N37:P37"/>
    <mergeCell ref="Q37:S38"/>
    <mergeCell ref="T37:U38"/>
    <mergeCell ref="V37:W38"/>
    <mergeCell ref="X37:Y38"/>
    <mergeCell ref="V40:W40"/>
    <mergeCell ref="X40:Y40"/>
    <mergeCell ref="AF35:AG36"/>
    <mergeCell ref="AH35:AI36"/>
    <mergeCell ref="Z37:AA38"/>
    <mergeCell ref="AB37:AC38"/>
    <mergeCell ref="AD37:AE38"/>
    <mergeCell ref="AF37:AG38"/>
    <mergeCell ref="AH37:AI38"/>
    <mergeCell ref="A40:D40"/>
    <mergeCell ref="K40:M40"/>
    <mergeCell ref="Q40:S40"/>
    <mergeCell ref="T40:U40"/>
    <mergeCell ref="E40:G40"/>
    <mergeCell ref="H40:J40"/>
    <mergeCell ref="N40:P40"/>
    <mergeCell ref="AJ37:AJ38"/>
    <mergeCell ref="AH40:AI40"/>
    <mergeCell ref="A41:D42"/>
    <mergeCell ref="E41:G42"/>
    <mergeCell ref="H41:J41"/>
    <mergeCell ref="K41:M41"/>
    <mergeCell ref="N41:P41"/>
    <mergeCell ref="Q41:S41"/>
    <mergeCell ref="T41:U42"/>
    <mergeCell ref="V41:W42"/>
    <mergeCell ref="AH41:AI42"/>
    <mergeCell ref="AJ41:AJ42"/>
    <mergeCell ref="A43:D44"/>
    <mergeCell ref="E43:G43"/>
    <mergeCell ref="H43:J44"/>
    <mergeCell ref="K43:M43"/>
    <mergeCell ref="Z41:AA42"/>
    <mergeCell ref="X41:Y42"/>
    <mergeCell ref="N43:P43"/>
    <mergeCell ref="Q43:S43"/>
    <mergeCell ref="AD43:AE44"/>
    <mergeCell ref="AJ43:AJ44"/>
    <mergeCell ref="AF43:AG44"/>
    <mergeCell ref="AH43:AI44"/>
    <mergeCell ref="A45:D46"/>
    <mergeCell ref="K45:M46"/>
    <mergeCell ref="Q45:S45"/>
    <mergeCell ref="T45:U46"/>
    <mergeCell ref="E45:G45"/>
    <mergeCell ref="H45:J45"/>
    <mergeCell ref="N45:P45"/>
    <mergeCell ref="V45:W46"/>
    <mergeCell ref="X45:Y46"/>
    <mergeCell ref="Z45:AA46"/>
    <mergeCell ref="AB45:AC46"/>
    <mergeCell ref="AD45:AE46"/>
    <mergeCell ref="AJ47:AJ48"/>
    <mergeCell ref="AF45:AG46"/>
    <mergeCell ref="AH45:AI46"/>
    <mergeCell ref="AJ45:AJ46"/>
    <mergeCell ref="X47:Y48"/>
    <mergeCell ref="Z47:AA48"/>
    <mergeCell ref="A49:D50"/>
    <mergeCell ref="E49:G49"/>
    <mergeCell ref="H49:J49"/>
    <mergeCell ref="K49:M49"/>
    <mergeCell ref="H47:J47"/>
    <mergeCell ref="K47:M47"/>
    <mergeCell ref="A47:D48"/>
    <mergeCell ref="N49:P49"/>
    <mergeCell ref="AH49:AI50"/>
    <mergeCell ref="AB49:AC50"/>
    <mergeCell ref="AD49:AE50"/>
    <mergeCell ref="AD47:AE48"/>
    <mergeCell ref="AF47:AG48"/>
    <mergeCell ref="AB47:AC48"/>
    <mergeCell ref="AH47:AI48"/>
    <mergeCell ref="Q49:S50"/>
    <mergeCell ref="AF52:AG52"/>
    <mergeCell ref="X49:Y50"/>
    <mergeCell ref="Z49:AA50"/>
    <mergeCell ref="AF49:AG50"/>
    <mergeCell ref="AD53:AE54"/>
    <mergeCell ref="AJ49:AJ50"/>
    <mergeCell ref="A52:D52"/>
    <mergeCell ref="N52:P52"/>
    <mergeCell ref="Q52:S52"/>
    <mergeCell ref="T52:U52"/>
    <mergeCell ref="V52:W52"/>
    <mergeCell ref="X52:Y52"/>
    <mergeCell ref="Z52:AA52"/>
    <mergeCell ref="AD52:AE52"/>
    <mergeCell ref="AD55:AE56"/>
    <mergeCell ref="AH52:AI52"/>
    <mergeCell ref="A53:D54"/>
    <mergeCell ref="E53:G54"/>
    <mergeCell ref="H53:J53"/>
    <mergeCell ref="K53:M53"/>
    <mergeCell ref="N53:P53"/>
    <mergeCell ref="Q53:S53"/>
    <mergeCell ref="T53:U54"/>
    <mergeCell ref="AB53:AC54"/>
    <mergeCell ref="A55:D56"/>
    <mergeCell ref="H55:J56"/>
    <mergeCell ref="Q55:S55"/>
    <mergeCell ref="T55:U56"/>
    <mergeCell ref="E55:G55"/>
    <mergeCell ref="K55:M55"/>
    <mergeCell ref="N55:P55"/>
    <mergeCell ref="AF53:AG54"/>
    <mergeCell ref="AH53:AI54"/>
    <mergeCell ref="AH55:AI56"/>
    <mergeCell ref="AJ55:AJ56"/>
    <mergeCell ref="AJ53:AJ54"/>
    <mergeCell ref="AF55:AG56"/>
    <mergeCell ref="A57:D58"/>
    <mergeCell ref="E57:G57"/>
    <mergeCell ref="H57:J57"/>
    <mergeCell ref="K57:M58"/>
    <mergeCell ref="T57:U58"/>
    <mergeCell ref="V57:W58"/>
    <mergeCell ref="AH57:AI58"/>
    <mergeCell ref="AF57:AG58"/>
    <mergeCell ref="X57:Y58"/>
    <mergeCell ref="Z57:AA58"/>
    <mergeCell ref="AB57:AC58"/>
    <mergeCell ref="AD57:AE58"/>
    <mergeCell ref="AJ57:AJ58"/>
    <mergeCell ref="A59:D60"/>
    <mergeCell ref="E59:G59"/>
    <mergeCell ref="H59:J59"/>
    <mergeCell ref="K59:M59"/>
    <mergeCell ref="N59:P60"/>
    <mergeCell ref="Q59:S59"/>
    <mergeCell ref="T59:U60"/>
    <mergeCell ref="AD59:AE60"/>
    <mergeCell ref="AF59:AG60"/>
    <mergeCell ref="AH59:AI60"/>
    <mergeCell ref="AJ59:AJ60"/>
    <mergeCell ref="A61:D62"/>
    <mergeCell ref="E61:G61"/>
    <mergeCell ref="H61:J61"/>
    <mergeCell ref="K61:M61"/>
    <mergeCell ref="N61:P61"/>
    <mergeCell ref="Q61:S62"/>
    <mergeCell ref="T61:U62"/>
    <mergeCell ref="AD61:AE62"/>
    <mergeCell ref="AH61:AI62"/>
    <mergeCell ref="AJ61:AJ62"/>
    <mergeCell ref="A64:D64"/>
    <mergeCell ref="E64:G64"/>
    <mergeCell ref="H64:J64"/>
    <mergeCell ref="K64:M64"/>
    <mergeCell ref="N64:P64"/>
    <mergeCell ref="Q64:S64"/>
    <mergeCell ref="T64:U64"/>
    <mergeCell ref="V64:W64"/>
    <mergeCell ref="X64:Y64"/>
    <mergeCell ref="Z64:AA64"/>
    <mergeCell ref="AB64:AC64"/>
    <mergeCell ref="AH64:AI64"/>
    <mergeCell ref="Z65:AA66"/>
    <mergeCell ref="AB65:AC66"/>
    <mergeCell ref="AD65:AE66"/>
    <mergeCell ref="AF65:AG66"/>
    <mergeCell ref="AH65:AI66"/>
    <mergeCell ref="AD64:AE64"/>
    <mergeCell ref="AF64:AG64"/>
    <mergeCell ref="AJ65:AJ66"/>
    <mergeCell ref="A67:D68"/>
    <mergeCell ref="E67:G67"/>
    <mergeCell ref="H67:J68"/>
    <mergeCell ref="K67:M67"/>
    <mergeCell ref="N67:P67"/>
    <mergeCell ref="Q67:S67"/>
    <mergeCell ref="AB67:AC68"/>
    <mergeCell ref="AD67:AE68"/>
    <mergeCell ref="T67:U68"/>
    <mergeCell ref="V67:W68"/>
    <mergeCell ref="X67:Y68"/>
    <mergeCell ref="Z67:AA68"/>
    <mergeCell ref="AF67:AG68"/>
    <mergeCell ref="AH67:AI68"/>
    <mergeCell ref="AJ67:AJ68"/>
    <mergeCell ref="A69:D70"/>
    <mergeCell ref="E69:G69"/>
    <mergeCell ref="H69:J69"/>
    <mergeCell ref="K69:M70"/>
    <mergeCell ref="N69:P69"/>
    <mergeCell ref="Q69:S69"/>
    <mergeCell ref="T69:U70"/>
    <mergeCell ref="V69:W70"/>
    <mergeCell ref="AH69:AI70"/>
    <mergeCell ref="AJ69:AJ70"/>
    <mergeCell ref="A71:D72"/>
    <mergeCell ref="E71:G71"/>
    <mergeCell ref="H71:J71"/>
    <mergeCell ref="K71:M71"/>
    <mergeCell ref="N71:P72"/>
    <mergeCell ref="Q71:S71"/>
    <mergeCell ref="T71:U72"/>
    <mergeCell ref="AH71:AI72"/>
    <mergeCell ref="AJ71:AJ72"/>
    <mergeCell ref="AD71:AE72"/>
    <mergeCell ref="A73:D74"/>
    <mergeCell ref="E73:G73"/>
    <mergeCell ref="H73:J73"/>
    <mergeCell ref="K73:M73"/>
    <mergeCell ref="N73:P73"/>
    <mergeCell ref="Z73:AA74"/>
    <mergeCell ref="AB73:AC74"/>
    <mergeCell ref="V71:W72"/>
    <mergeCell ref="V76:W76"/>
    <mergeCell ref="X76:Y76"/>
    <mergeCell ref="Q73:S74"/>
    <mergeCell ref="T73:U74"/>
    <mergeCell ref="V73:W74"/>
    <mergeCell ref="X73:Y74"/>
    <mergeCell ref="A76:D76"/>
    <mergeCell ref="E76:G76"/>
    <mergeCell ref="Q76:S76"/>
    <mergeCell ref="T76:U76"/>
    <mergeCell ref="AD73:AE74"/>
    <mergeCell ref="AF73:AG74"/>
    <mergeCell ref="AH73:AI74"/>
    <mergeCell ref="AJ73:AJ74"/>
    <mergeCell ref="AH76:AI76"/>
    <mergeCell ref="A77:D78"/>
    <mergeCell ref="E77:G78"/>
    <mergeCell ref="H77:J77"/>
    <mergeCell ref="K77:M77"/>
    <mergeCell ref="N77:P77"/>
    <mergeCell ref="Q77:S77"/>
    <mergeCell ref="T77:U78"/>
    <mergeCell ref="V77:W78"/>
    <mergeCell ref="X77:Y78"/>
    <mergeCell ref="AH77:AI78"/>
    <mergeCell ref="AJ77:AJ78"/>
    <mergeCell ref="A79:D80"/>
    <mergeCell ref="E79:G79"/>
    <mergeCell ref="H79:J80"/>
    <mergeCell ref="K79:M79"/>
    <mergeCell ref="N79:P79"/>
    <mergeCell ref="Q79:S79"/>
    <mergeCell ref="T79:U80"/>
    <mergeCell ref="AF79:AG80"/>
    <mergeCell ref="AH79:AI80"/>
    <mergeCell ref="AJ79:AJ80"/>
    <mergeCell ref="A81:D82"/>
    <mergeCell ref="E81:G81"/>
    <mergeCell ref="H81:J81"/>
    <mergeCell ref="K81:M82"/>
    <mergeCell ref="N81:P81"/>
    <mergeCell ref="Q81:S81"/>
    <mergeCell ref="T81:U82"/>
    <mergeCell ref="Z81:AA82"/>
    <mergeCell ref="AJ81:AJ82"/>
    <mergeCell ref="N83:P84"/>
    <mergeCell ref="Q83:S83"/>
    <mergeCell ref="T83:U84"/>
    <mergeCell ref="V83:W84"/>
    <mergeCell ref="X83:Y84"/>
    <mergeCell ref="V81:W82"/>
    <mergeCell ref="X81:Y82"/>
    <mergeCell ref="AB81:AC82"/>
    <mergeCell ref="AD81:AE82"/>
    <mergeCell ref="AF81:AG82"/>
    <mergeCell ref="AH81:AI82"/>
    <mergeCell ref="AD83:AE84"/>
    <mergeCell ref="AF83:AG84"/>
    <mergeCell ref="AH83:AI84"/>
    <mergeCell ref="AJ83:AJ84"/>
    <mergeCell ref="N85:P85"/>
    <mergeCell ref="Q85:S86"/>
    <mergeCell ref="Z83:AA84"/>
    <mergeCell ref="AB83:AC84"/>
    <mergeCell ref="X85:Y86"/>
    <mergeCell ref="Z85:AA86"/>
    <mergeCell ref="AB85:AC86"/>
    <mergeCell ref="AD85:AE86"/>
    <mergeCell ref="AJ85:AJ86"/>
    <mergeCell ref="A85:D86"/>
    <mergeCell ref="E85:G85"/>
    <mergeCell ref="H85:J85"/>
    <mergeCell ref="K85:M85"/>
    <mergeCell ref="A88:D88"/>
    <mergeCell ref="E88:G88"/>
    <mergeCell ref="H88:J88"/>
    <mergeCell ref="K88:M88"/>
    <mergeCell ref="N88:P88"/>
    <mergeCell ref="Q88:S88"/>
    <mergeCell ref="T88:U88"/>
    <mergeCell ref="T85:U86"/>
    <mergeCell ref="AH85:AI86"/>
    <mergeCell ref="V88:W88"/>
    <mergeCell ref="X88:Y88"/>
    <mergeCell ref="Z88:AA88"/>
    <mergeCell ref="AB88:AC88"/>
    <mergeCell ref="AH88:AI88"/>
    <mergeCell ref="V85:W86"/>
    <mergeCell ref="AD88:AE88"/>
    <mergeCell ref="AF88:AG88"/>
    <mergeCell ref="AF85:AG86"/>
    <mergeCell ref="A89:D90"/>
    <mergeCell ref="E89:G90"/>
    <mergeCell ref="H89:J89"/>
    <mergeCell ref="K89:M89"/>
    <mergeCell ref="N89:P89"/>
    <mergeCell ref="Q89:S89"/>
    <mergeCell ref="T89:U90"/>
    <mergeCell ref="V89:W90"/>
    <mergeCell ref="X89:Y90"/>
    <mergeCell ref="AD89:AE90"/>
    <mergeCell ref="AF89:AG90"/>
    <mergeCell ref="AH89:AI90"/>
    <mergeCell ref="AJ89:AJ90"/>
    <mergeCell ref="N91:P91"/>
    <mergeCell ref="Q91:S91"/>
    <mergeCell ref="Z89:AA90"/>
    <mergeCell ref="AB89:AC90"/>
    <mergeCell ref="X91:Y92"/>
    <mergeCell ref="Z91:AA92"/>
    <mergeCell ref="AB91:AC92"/>
    <mergeCell ref="AD91:AE92"/>
    <mergeCell ref="AJ91:AJ92"/>
    <mergeCell ref="A91:D92"/>
    <mergeCell ref="E91:G91"/>
    <mergeCell ref="H91:J92"/>
    <mergeCell ref="K91:M91"/>
    <mergeCell ref="A93:D94"/>
    <mergeCell ref="E93:G93"/>
    <mergeCell ref="H93:J93"/>
    <mergeCell ref="K93:M94"/>
    <mergeCell ref="N93:P93"/>
    <mergeCell ref="Q93:S93"/>
    <mergeCell ref="T93:U94"/>
    <mergeCell ref="T91:U92"/>
    <mergeCell ref="AH91:AI92"/>
    <mergeCell ref="V93:W94"/>
    <mergeCell ref="X93:Y94"/>
    <mergeCell ref="Z93:AA94"/>
    <mergeCell ref="AB93:AC94"/>
    <mergeCell ref="AH93:AI94"/>
    <mergeCell ref="V91:W92"/>
    <mergeCell ref="AD93:AE94"/>
    <mergeCell ref="AF93:AG94"/>
    <mergeCell ref="AF91:AG92"/>
    <mergeCell ref="AJ93:AJ94"/>
    <mergeCell ref="A95:D96"/>
    <mergeCell ref="E95:G95"/>
    <mergeCell ref="H95:J95"/>
    <mergeCell ref="K95:M95"/>
    <mergeCell ref="N95:P96"/>
    <mergeCell ref="Q95:S95"/>
    <mergeCell ref="T95:U96"/>
    <mergeCell ref="V95:W96"/>
    <mergeCell ref="AJ95:AJ96"/>
    <mergeCell ref="AJ97:AJ98"/>
    <mergeCell ref="X95:Y96"/>
    <mergeCell ref="Z95:AA96"/>
    <mergeCell ref="AB95:AC96"/>
    <mergeCell ref="AD95:AE96"/>
    <mergeCell ref="AF95:AG96"/>
    <mergeCell ref="AH95:AI96"/>
    <mergeCell ref="AF97:AG98"/>
    <mergeCell ref="AH97:AI98"/>
    <mergeCell ref="Z97:AA98"/>
    <mergeCell ref="A97:D98"/>
    <mergeCell ref="E97:G97"/>
    <mergeCell ref="H97:J97"/>
    <mergeCell ref="K97:M97"/>
    <mergeCell ref="AB97:AC98"/>
    <mergeCell ref="AD97:AE98"/>
    <mergeCell ref="N97:P97"/>
    <mergeCell ref="Q97:S98"/>
    <mergeCell ref="T97:U98"/>
    <mergeCell ref="X97:Y98"/>
    <mergeCell ref="V97:W9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Z82"/>
  <sheetViews>
    <sheetView workbookViewId="0" topLeftCell="A1">
      <selection activeCell="AE13" sqref="AE13"/>
    </sheetView>
  </sheetViews>
  <sheetFormatPr defaultColWidth="3.125" defaultRowHeight="13.5"/>
  <cols>
    <col min="1" max="4" width="3.125" style="1" customWidth="1"/>
    <col min="5" max="5" width="3.50390625" style="1" bestFit="1" customWidth="1"/>
    <col min="6" max="6" width="3.125" style="1" customWidth="1"/>
    <col min="7" max="7" width="3.625" style="1" bestFit="1" customWidth="1"/>
    <col min="8" max="8" width="4.50390625" style="1" bestFit="1" customWidth="1"/>
    <col min="9" max="9" width="3.125" style="1" customWidth="1"/>
    <col min="10" max="11" width="3.50390625" style="1" bestFit="1" customWidth="1"/>
    <col min="12" max="12" width="3.125" style="1" customWidth="1"/>
    <col min="13" max="14" width="3.50390625" style="1" bestFit="1" customWidth="1"/>
    <col min="15" max="15" width="3.125" style="1" customWidth="1"/>
    <col min="16" max="16" width="3.50390625" style="1" bestFit="1" customWidth="1"/>
    <col min="17" max="32" width="3.125" style="1" customWidth="1"/>
    <col min="33" max="33" width="2.625" style="1" customWidth="1"/>
    <col min="34" max="16384" width="3.125" style="1" customWidth="1"/>
  </cols>
  <sheetData>
    <row r="1" spans="1:38" ht="22.5" customHeight="1">
      <c r="A1" s="450" t="s">
        <v>127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178"/>
      <c r="AH1" s="178"/>
      <c r="AI1" s="178"/>
      <c r="AJ1" s="178"/>
      <c r="AK1" s="178"/>
      <c r="AL1" s="178"/>
    </row>
    <row r="2" spans="1:38" ht="21" customHeight="1">
      <c r="A2" s="451" t="s">
        <v>38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84"/>
      <c r="AH2" s="84"/>
      <c r="AI2" s="84"/>
      <c r="AJ2" s="84"/>
      <c r="AK2" s="84"/>
      <c r="AL2" s="84"/>
    </row>
    <row r="3" spans="2:26" ht="14.25" thickBot="1">
      <c r="B3" s="14"/>
      <c r="C3" s="14"/>
      <c r="D3" s="151"/>
      <c r="E3" s="14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71" ht="13.5">
      <c r="A4" s="446" t="s">
        <v>481</v>
      </c>
      <c r="B4" s="447"/>
      <c r="C4" s="447"/>
      <c r="D4" s="447"/>
      <c r="E4" s="442" t="str">
        <f>IF($A5="","",$A5)</f>
        <v>ジェファ</v>
      </c>
      <c r="F4" s="442"/>
      <c r="G4" s="443"/>
      <c r="H4" s="441" t="str">
        <f>IF($A7="","",$A7)</f>
        <v>リオＦＣ</v>
      </c>
      <c r="I4" s="442"/>
      <c r="J4" s="443"/>
      <c r="K4" s="441" t="str">
        <f>IF($A9="","",$A9)</f>
        <v>ＦRＩＥＮＤＬＹ</v>
      </c>
      <c r="L4" s="442"/>
      <c r="M4" s="443"/>
      <c r="N4" s="441" t="str">
        <f>IF($A11="","",$A11)</f>
        <v>東京チャンプ</v>
      </c>
      <c r="O4" s="442"/>
      <c r="P4" s="442"/>
      <c r="Q4" s="438" t="s">
        <v>43</v>
      </c>
      <c r="R4" s="438"/>
      <c r="S4" s="438" t="s">
        <v>44</v>
      </c>
      <c r="T4" s="438"/>
      <c r="U4" s="438" t="s">
        <v>45</v>
      </c>
      <c r="V4" s="438"/>
      <c r="W4" s="438" t="s">
        <v>46</v>
      </c>
      <c r="X4" s="438"/>
      <c r="Y4" s="438" t="s">
        <v>47</v>
      </c>
      <c r="Z4" s="438"/>
      <c r="AA4" s="438" t="s">
        <v>48</v>
      </c>
      <c r="AB4" s="438"/>
      <c r="AC4" s="439" t="s">
        <v>49</v>
      </c>
      <c r="AD4" s="439"/>
      <c r="AE4" s="438" t="s">
        <v>50</v>
      </c>
      <c r="AF4" s="440"/>
      <c r="AG4" s="47"/>
      <c r="AJ4" s="228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</row>
    <row r="5" spans="1:71" ht="13.5">
      <c r="A5" s="425" t="s">
        <v>482</v>
      </c>
      <c r="B5" s="426"/>
      <c r="C5" s="426"/>
      <c r="D5" s="426"/>
      <c r="E5" s="411"/>
      <c r="F5" s="411"/>
      <c r="G5" s="435"/>
      <c r="H5" s="429" t="str">
        <f>IF(E7="○","●",IF(E7="●","○",IF(E7="","","△")))</f>
        <v>○</v>
      </c>
      <c r="I5" s="420"/>
      <c r="J5" s="420"/>
      <c r="K5" s="419" t="str">
        <f>IF(E9="○","●",IF(E9="●","○",IF(E9="","","△")))</f>
        <v>●</v>
      </c>
      <c r="L5" s="420"/>
      <c r="M5" s="428"/>
      <c r="N5" s="429" t="str">
        <f>IF(E11="○","●",IF(E11="●","○",IF(E11="","","△")))</f>
        <v>○</v>
      </c>
      <c r="O5" s="420"/>
      <c r="P5" s="421"/>
      <c r="Q5" s="413">
        <f>IF(COUNTIF(E5:P5,"")=14,"",COUNTIF(E5:P5,"○"))</f>
        <v>2</v>
      </c>
      <c r="R5" s="413"/>
      <c r="S5" s="413">
        <f>IF(COUNTIF(E5:P5,"")=14,"",COUNTIF(E5:P5,"●"))</f>
        <v>1</v>
      </c>
      <c r="T5" s="413"/>
      <c r="U5" s="413">
        <f>IF(COUNTIF(E5:P5,"")=14,"",COUNTIF(E5:P5,"△"))</f>
        <v>0</v>
      </c>
      <c r="V5" s="413"/>
      <c r="W5" s="413">
        <f>IF(COUNTIF(E5:P5,"")=14,"",IF(E6="",0,E6)+IF(H6="",0,H6)+IF(K6="",0,K6)+IF(N6="",0,N6))</f>
        <v>17</v>
      </c>
      <c r="X5" s="413"/>
      <c r="Y5" s="413">
        <f>IF(COUNTIF(E5:P5,"")=14,"",IF(G6="",0,G6)+IF(J6="",0,J6)+IF(M6="",0,M6)+IF(P6="",0,P6))</f>
        <v>4</v>
      </c>
      <c r="Z5" s="413"/>
      <c r="AA5" s="413">
        <f>IF(COUNTIF(E5:P5,"")=14,"",Q5*3+U5)</f>
        <v>6</v>
      </c>
      <c r="AB5" s="413"/>
      <c r="AC5" s="413">
        <f>IF(COUNTIF(E5:P5,"")=14,"",W5-Y5)</f>
        <v>13</v>
      </c>
      <c r="AD5" s="413"/>
      <c r="AE5" s="415">
        <v>2</v>
      </c>
      <c r="AF5" s="416"/>
      <c r="AG5" s="410">
        <f>IF(COUNTIF(E5:P5,"")=14,"",IF(AC5="",0,AC5*10000)+AC5*500+AA5*10)</f>
        <v>136560</v>
      </c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</row>
    <row r="6" spans="1:71" ht="13.5">
      <c r="A6" s="427"/>
      <c r="B6" s="426"/>
      <c r="C6" s="426"/>
      <c r="D6" s="426"/>
      <c r="E6" s="423"/>
      <c r="F6" s="423"/>
      <c r="G6" s="437"/>
      <c r="H6" s="72">
        <f>IF(G8="","",G8)</f>
        <v>8</v>
      </c>
      <c r="I6" s="73" t="s">
        <v>51</v>
      </c>
      <c r="J6" s="72">
        <f>IF(E8="","",E8)</f>
        <v>0</v>
      </c>
      <c r="K6" s="74">
        <f>IF(G10="","",G10)</f>
        <v>0</v>
      </c>
      <c r="L6" s="73" t="s">
        <v>51</v>
      </c>
      <c r="M6" s="75">
        <f>IF(E10="","",E10)</f>
        <v>3</v>
      </c>
      <c r="N6" s="72">
        <f>IF(G12="","",G12)</f>
        <v>9</v>
      </c>
      <c r="O6" s="73" t="s">
        <v>51</v>
      </c>
      <c r="P6" s="75">
        <f>IF(E12="","",E12)</f>
        <v>1</v>
      </c>
      <c r="Q6" s="413"/>
      <c r="R6" s="413"/>
      <c r="S6" s="413"/>
      <c r="T6" s="413"/>
      <c r="U6" s="413"/>
      <c r="V6" s="413"/>
      <c r="W6" s="413"/>
      <c r="X6" s="413"/>
      <c r="Y6" s="413"/>
      <c r="Z6" s="413"/>
      <c r="AA6" s="413"/>
      <c r="AB6" s="413"/>
      <c r="AC6" s="413"/>
      <c r="AD6" s="413"/>
      <c r="AE6" s="497"/>
      <c r="AF6" s="498"/>
      <c r="AG6" s="410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</row>
    <row r="7" spans="1:71" ht="13.5">
      <c r="A7" s="425" t="s">
        <v>483</v>
      </c>
      <c r="B7" s="426"/>
      <c r="C7" s="426"/>
      <c r="D7" s="426"/>
      <c r="E7" s="420" t="str">
        <f>IF(E8&gt;G8,"○",IF(E8&lt;G8,"●",IF(E8="","","△")))</f>
        <v>●</v>
      </c>
      <c r="F7" s="420"/>
      <c r="G7" s="421"/>
      <c r="H7" s="432"/>
      <c r="I7" s="411"/>
      <c r="J7" s="411"/>
      <c r="K7" s="419" t="str">
        <f>IF(H9="○","●",IF(H9="●","○",IF(H9="","","△")))</f>
        <v>●</v>
      </c>
      <c r="L7" s="420"/>
      <c r="M7" s="428"/>
      <c r="N7" s="429" t="str">
        <f>IF(H11="○","●",IF(H11="●","○",IF(H11="","","△")))</f>
        <v>○</v>
      </c>
      <c r="O7" s="420"/>
      <c r="P7" s="421"/>
      <c r="Q7" s="413">
        <f>IF(COUNTIF(E7:P7,"")=14,"",COUNTIF(E7:P7,"○"))</f>
        <v>1</v>
      </c>
      <c r="R7" s="413"/>
      <c r="S7" s="413">
        <f>IF(COUNTIF(E7:P7,"")=14,"",COUNTIF(E7:P7,"●"))</f>
        <v>2</v>
      </c>
      <c r="T7" s="413"/>
      <c r="U7" s="413">
        <f>IF(COUNTIF(E7:P7,"")=14,"",COUNTIF(E7:P7,"△"))</f>
        <v>0</v>
      </c>
      <c r="V7" s="413"/>
      <c r="W7" s="413">
        <f>IF(COUNTIF(E7:P7,"")=14,"",IF(E8="",0,E8)+IF(H8="",0,H8)+IF(K8="",0,K8)+IF(N8="",0,N8))</f>
        <v>3</v>
      </c>
      <c r="X7" s="413"/>
      <c r="Y7" s="413">
        <f>IF(COUNTIF(E7:P7,"")=14,"",IF(G8="",0,G8)+IF(J8="",0,J8)+IF(M8="",0,M8)+IF(P8="",0,P8))</f>
        <v>14</v>
      </c>
      <c r="Z7" s="413"/>
      <c r="AA7" s="413">
        <f>IF(COUNTIF(E7:P7,"")=14,"",Q7*3+U7)</f>
        <v>3</v>
      </c>
      <c r="AB7" s="413"/>
      <c r="AC7" s="413">
        <f>IF(COUNTIF(E7:P7,"")=14,"",W7-Y7)</f>
        <v>-11</v>
      </c>
      <c r="AD7" s="413"/>
      <c r="AE7" s="415">
        <v>3</v>
      </c>
      <c r="AF7" s="416"/>
      <c r="AG7" s="410">
        <f>IF(COUNTIF(E7:P7,"")=14,"",IF(AC7="",0,AC7*10000)+AC7*500+AA7*10)</f>
        <v>-115470</v>
      </c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</row>
    <row r="8" spans="1:104" ht="13.5">
      <c r="A8" s="427"/>
      <c r="B8" s="426"/>
      <c r="C8" s="426"/>
      <c r="D8" s="426"/>
      <c r="E8" s="72">
        <v>0</v>
      </c>
      <c r="F8" s="73" t="s">
        <v>51</v>
      </c>
      <c r="G8" s="75">
        <v>8</v>
      </c>
      <c r="H8" s="433"/>
      <c r="I8" s="423"/>
      <c r="J8" s="423"/>
      <c r="K8" s="74">
        <f>IF(J10="","",J10)</f>
        <v>1</v>
      </c>
      <c r="L8" s="73" t="s">
        <v>51</v>
      </c>
      <c r="M8" s="75">
        <f>IF(H10="","",H10)</f>
        <v>5</v>
      </c>
      <c r="N8" s="72">
        <f>IF(J12="","",J12)</f>
        <v>2</v>
      </c>
      <c r="O8" s="73" t="s">
        <v>51</v>
      </c>
      <c r="P8" s="75">
        <f>IF(H12="","",H12)</f>
        <v>1</v>
      </c>
      <c r="Q8" s="413"/>
      <c r="R8" s="413"/>
      <c r="S8" s="413"/>
      <c r="T8" s="413"/>
      <c r="U8" s="413"/>
      <c r="V8" s="413"/>
      <c r="W8" s="413"/>
      <c r="X8" s="413"/>
      <c r="Y8" s="413"/>
      <c r="Z8" s="413"/>
      <c r="AA8" s="413"/>
      <c r="AB8" s="413"/>
      <c r="AC8" s="413"/>
      <c r="AD8" s="413"/>
      <c r="AE8" s="497"/>
      <c r="AF8" s="498"/>
      <c r="AG8" s="410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CC8" s="80"/>
      <c r="CD8" s="80"/>
      <c r="CE8" s="80"/>
      <c r="CF8" s="80"/>
      <c r="CG8" s="81"/>
      <c r="CH8" s="81"/>
      <c r="CI8" s="82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</row>
    <row r="9" spans="1:104" ht="13.5">
      <c r="A9" s="425" t="s">
        <v>484</v>
      </c>
      <c r="B9" s="426"/>
      <c r="C9" s="426"/>
      <c r="D9" s="426"/>
      <c r="E9" s="419" t="str">
        <f>IF(E10&gt;G10,"○",IF(E10&lt;G10,"●",IF(E10="","","△")))</f>
        <v>○</v>
      </c>
      <c r="F9" s="420"/>
      <c r="G9" s="428"/>
      <c r="H9" s="429" t="str">
        <f>IF(H10&gt;J10,"○",IF(H10&lt;J10,"●",IF(H10="","","△")))</f>
        <v>○</v>
      </c>
      <c r="I9" s="420"/>
      <c r="J9" s="420"/>
      <c r="K9" s="434"/>
      <c r="L9" s="411"/>
      <c r="M9" s="435"/>
      <c r="N9" s="429" t="str">
        <f>IF(K11="○","●",IF(K11="●","○",IF(K11="","","△")))</f>
        <v>○</v>
      </c>
      <c r="O9" s="420"/>
      <c r="P9" s="421"/>
      <c r="Q9" s="413">
        <f>IF(COUNTIF(E9:P9,"")=14,"",COUNTIF(E9:P9,"○"))</f>
        <v>3</v>
      </c>
      <c r="R9" s="413"/>
      <c r="S9" s="413">
        <f>IF(COUNTIF(E9:P9,"")=14,"",COUNTIF(E9:P9,"●"))</f>
        <v>0</v>
      </c>
      <c r="T9" s="413"/>
      <c r="U9" s="413">
        <f>IF(COUNTIF(E9:P9,"")=14,"",COUNTIF(E9:P9,"△"))</f>
        <v>0</v>
      </c>
      <c r="V9" s="413"/>
      <c r="W9" s="413">
        <f>IF(COUNTIF(E9:P9,"")=14,"",IF(E10="",0,E10)+IF(H10="",0,H10)+IF(K10="",0,K10)+IF(N10="",0,N10))</f>
        <v>13</v>
      </c>
      <c r="X9" s="413"/>
      <c r="Y9" s="413">
        <f>IF(COUNTIF(E9:P9,"")=14,"",IF(G10="",0,G10)+IF(J10="",0,J10)+IF(M10="",0,M10)+IF(P10="",0,P10))</f>
        <v>1</v>
      </c>
      <c r="Z9" s="413"/>
      <c r="AA9" s="413">
        <f>IF(COUNTIF(E9:P9,"")=14,"",Q9*3+U9)</f>
        <v>9</v>
      </c>
      <c r="AB9" s="413"/>
      <c r="AC9" s="413">
        <f>IF(COUNTIF(E9:P9,"")=14,"",W9-Y9)</f>
        <v>12</v>
      </c>
      <c r="AD9" s="413"/>
      <c r="AE9" s="415">
        <v>1</v>
      </c>
      <c r="AF9" s="416"/>
      <c r="AG9" s="410">
        <f>IF(COUNTIF(E9:P9,"")=14,"",IF(AC9="",0,AC9*10000)+AC9*500+AA9*10)</f>
        <v>126090</v>
      </c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CC9" s="80"/>
      <c r="CD9" s="80"/>
      <c r="CE9" s="80"/>
      <c r="CF9" s="80"/>
      <c r="CG9" s="81"/>
      <c r="CH9" s="81"/>
      <c r="CI9" s="82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</row>
    <row r="10" spans="1:104" ht="13.5">
      <c r="A10" s="427"/>
      <c r="B10" s="426"/>
      <c r="C10" s="426"/>
      <c r="D10" s="426"/>
      <c r="E10" s="72">
        <v>3</v>
      </c>
      <c r="F10" s="73"/>
      <c r="G10" s="75">
        <v>0</v>
      </c>
      <c r="H10" s="72">
        <v>5</v>
      </c>
      <c r="I10" s="73" t="s">
        <v>51</v>
      </c>
      <c r="J10" s="72">
        <v>1</v>
      </c>
      <c r="K10" s="436"/>
      <c r="L10" s="423"/>
      <c r="M10" s="437"/>
      <c r="N10" s="72">
        <f>IF(M12="","",M12)</f>
        <v>5</v>
      </c>
      <c r="O10" s="73" t="s">
        <v>51</v>
      </c>
      <c r="P10" s="75">
        <f>IF(K12="","",K12)</f>
        <v>0</v>
      </c>
      <c r="Q10" s="413"/>
      <c r="R10" s="413"/>
      <c r="S10" s="413"/>
      <c r="T10" s="413"/>
      <c r="U10" s="413"/>
      <c r="V10" s="413"/>
      <c r="W10" s="413"/>
      <c r="X10" s="413"/>
      <c r="Y10" s="413"/>
      <c r="Z10" s="413"/>
      <c r="AA10" s="413"/>
      <c r="AB10" s="413"/>
      <c r="AC10" s="413"/>
      <c r="AD10" s="413"/>
      <c r="AE10" s="497"/>
      <c r="AF10" s="498"/>
      <c r="AG10" s="410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</row>
    <row r="11" spans="1:104" ht="13.5">
      <c r="A11" s="425" t="s">
        <v>176</v>
      </c>
      <c r="B11" s="426"/>
      <c r="C11" s="426"/>
      <c r="D11" s="426"/>
      <c r="E11" s="420" t="str">
        <f>IF(E12&gt;G12,"○",IF(E12&lt;G12,"●",IF(E12="","","△")))</f>
        <v>●</v>
      </c>
      <c r="F11" s="420"/>
      <c r="G11" s="428"/>
      <c r="H11" s="429" t="str">
        <f>IF(H12&gt;J12,"○",IF(H12&lt;J12,"●",IF(H12="","","△")))</f>
        <v>●</v>
      </c>
      <c r="I11" s="420"/>
      <c r="J11" s="420"/>
      <c r="K11" s="419" t="str">
        <f>IF(K12&gt;M12,"○",IF(K12&lt;M12,"●",IF(K12="","","△")))</f>
        <v>●</v>
      </c>
      <c r="L11" s="420"/>
      <c r="M11" s="421"/>
      <c r="N11" s="432"/>
      <c r="O11" s="411"/>
      <c r="P11" s="422"/>
      <c r="Q11" s="413">
        <f>IF(COUNTIF(E11:P11,"")=14,"",COUNTIF(E11:P11,"○"))</f>
        <v>0</v>
      </c>
      <c r="R11" s="413"/>
      <c r="S11" s="413">
        <f>IF(COUNTIF(E11:P11,"")=14,"",COUNTIF(E11:P11,"●"))</f>
        <v>3</v>
      </c>
      <c r="T11" s="413"/>
      <c r="U11" s="413">
        <f>IF(COUNTIF(E11:P11,"")=14,"",COUNTIF(E11:P11,"△"))</f>
        <v>0</v>
      </c>
      <c r="V11" s="413"/>
      <c r="W11" s="413">
        <f>IF(COUNTIF(E11:P11,"")=14,"",IF(E12="",0,E12)+IF(H12="",0,H12)+IF(K12="",0,K12)+IF(N12="",0,N12))</f>
        <v>2</v>
      </c>
      <c r="X11" s="413"/>
      <c r="Y11" s="413">
        <f>IF(COUNTIF(E11:P11,"")=14,"",IF(G12="",0,G12)+IF(J12="",0,J12)+IF(M12="",0,M12)+IF(P12="",0,P12))</f>
        <v>16</v>
      </c>
      <c r="Z11" s="413"/>
      <c r="AA11" s="413">
        <f>IF(COUNTIF(E11:P11,"")=14,"",Q11*3+U11)</f>
        <v>0</v>
      </c>
      <c r="AB11" s="413"/>
      <c r="AC11" s="413">
        <f>IF(COUNTIF(E11:P11,"")=14,"",W11-Y11)</f>
        <v>-14</v>
      </c>
      <c r="AD11" s="413"/>
      <c r="AE11" s="415">
        <v>4</v>
      </c>
      <c r="AF11" s="416"/>
      <c r="AG11" s="410">
        <f>IF(COUNTIF(E11:P11,"")=14,"",IF(AC11="",0,AC11*10000)+AC11*500+AA11*10)</f>
        <v>-147000</v>
      </c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</row>
    <row r="12" spans="1:104" ht="14.25" thickBot="1">
      <c r="A12" s="430"/>
      <c r="B12" s="431"/>
      <c r="C12" s="431"/>
      <c r="D12" s="431"/>
      <c r="E12" s="76">
        <v>1</v>
      </c>
      <c r="F12" s="77" t="s">
        <v>51</v>
      </c>
      <c r="G12" s="78">
        <v>9</v>
      </c>
      <c r="H12" s="76">
        <v>1</v>
      </c>
      <c r="I12" s="77" t="s">
        <v>51</v>
      </c>
      <c r="J12" s="76">
        <v>2</v>
      </c>
      <c r="K12" s="79">
        <v>0</v>
      </c>
      <c r="L12" s="77" t="s">
        <v>51</v>
      </c>
      <c r="M12" s="78">
        <v>5</v>
      </c>
      <c r="N12" s="499"/>
      <c r="O12" s="412"/>
      <c r="P12" s="476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7"/>
      <c r="AF12" s="418"/>
      <c r="AG12" s="410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</row>
    <row r="13" spans="1:38" ht="21" customHeight="1" thickBot="1">
      <c r="A13" s="172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84"/>
      <c r="AK13" s="84"/>
      <c r="AL13" s="84"/>
    </row>
    <row r="14" spans="1:71" ht="13.5">
      <c r="A14" s="446" t="s">
        <v>114</v>
      </c>
      <c r="B14" s="447"/>
      <c r="C14" s="447"/>
      <c r="D14" s="447"/>
      <c r="E14" s="442" t="str">
        <f>IF($A15="","",$A15)</f>
        <v>三菱養和巣鴨</v>
      </c>
      <c r="F14" s="442"/>
      <c r="G14" s="443"/>
      <c r="H14" s="441" t="str">
        <f>IF($A17="","",$A17)</f>
        <v>クリアージュ</v>
      </c>
      <c r="I14" s="442"/>
      <c r="J14" s="443"/>
      <c r="K14" s="441" t="str">
        <f>IF($A19="","",$A19)</f>
        <v>ＧＯＮＡ</v>
      </c>
      <c r="L14" s="442"/>
      <c r="M14" s="443"/>
      <c r="N14" s="441" t="str">
        <f>IF($A21="","",$A21)</f>
        <v>杉並ＦＣ</v>
      </c>
      <c r="O14" s="442"/>
      <c r="P14" s="442"/>
      <c r="Q14" s="438" t="s">
        <v>43</v>
      </c>
      <c r="R14" s="438"/>
      <c r="S14" s="438" t="s">
        <v>44</v>
      </c>
      <c r="T14" s="438"/>
      <c r="U14" s="438" t="s">
        <v>45</v>
      </c>
      <c r="V14" s="438"/>
      <c r="W14" s="438" t="s">
        <v>46</v>
      </c>
      <c r="X14" s="438"/>
      <c r="Y14" s="438" t="s">
        <v>47</v>
      </c>
      <c r="Z14" s="438"/>
      <c r="AA14" s="438" t="s">
        <v>48</v>
      </c>
      <c r="AB14" s="438"/>
      <c r="AC14" s="439" t="s">
        <v>49</v>
      </c>
      <c r="AD14" s="439"/>
      <c r="AE14" s="438" t="s">
        <v>50</v>
      </c>
      <c r="AF14" s="440"/>
      <c r="AG14" s="47"/>
      <c r="AJ14" s="228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</row>
    <row r="15" spans="1:71" ht="13.5">
      <c r="A15" s="425" t="s">
        <v>164</v>
      </c>
      <c r="B15" s="426"/>
      <c r="C15" s="426"/>
      <c r="D15" s="426"/>
      <c r="E15" s="411"/>
      <c r="F15" s="411"/>
      <c r="G15" s="435"/>
      <c r="H15" s="429" t="str">
        <f>IF(E17="○","●",IF(E17="●","○",IF(E17="","","△")))</f>
        <v>○</v>
      </c>
      <c r="I15" s="420"/>
      <c r="J15" s="420"/>
      <c r="K15" s="419" t="str">
        <f>IF(E19="○","●",IF(E19="●","○",IF(E19="","","△")))</f>
        <v>○</v>
      </c>
      <c r="L15" s="420"/>
      <c r="M15" s="428"/>
      <c r="N15" s="429" t="str">
        <f>IF(E21="○","●",IF(E21="●","○",IF(E21="","","△")))</f>
        <v>○</v>
      </c>
      <c r="O15" s="420"/>
      <c r="P15" s="421"/>
      <c r="Q15" s="413">
        <f>IF(COUNTIF(E15:P15,"")=14,"",COUNTIF(E15:P15,"○"))</f>
        <v>3</v>
      </c>
      <c r="R15" s="413"/>
      <c r="S15" s="413">
        <f>IF(COUNTIF(E15:P15,"")=14,"",COUNTIF(E15:P15,"●"))</f>
        <v>0</v>
      </c>
      <c r="T15" s="413"/>
      <c r="U15" s="413">
        <f>IF(COUNTIF(E15:P15,"")=14,"",COUNTIF(E15:P15,"△"))</f>
        <v>0</v>
      </c>
      <c r="V15" s="413"/>
      <c r="W15" s="413">
        <f>IF(COUNTIF(E15:P15,"")=14,"",IF(E16="",0,E16)+IF(H16="",0,H16)+IF(K16="",0,K16)+IF(N16="",0,N16))</f>
        <v>14</v>
      </c>
      <c r="X15" s="413"/>
      <c r="Y15" s="413">
        <f>IF(COUNTIF(E15:P15,"")=14,"",IF(G16="",0,G16)+IF(J16="",0,J16)+IF(M16="",0,M16)+IF(P16="",0,P16))</f>
        <v>1</v>
      </c>
      <c r="Z15" s="413"/>
      <c r="AA15" s="413">
        <f>IF(COUNTIF(E15:P15,"")=14,"",Q15*3+U15)</f>
        <v>9</v>
      </c>
      <c r="AB15" s="413"/>
      <c r="AC15" s="413">
        <f>IF(COUNTIF(E15:P15,"")=14,"",W15-Y15)</f>
        <v>13</v>
      </c>
      <c r="AD15" s="413"/>
      <c r="AE15" s="415">
        <f>IF(COUNTIF(E15:P15,"")=14,"",RANK(AG15,$AG$15:$AG$22,0))</f>
        <v>1</v>
      </c>
      <c r="AF15" s="416"/>
      <c r="AG15" s="410">
        <f>IF(COUNTIF(E15:P15,"")=14,"",IF(AC15="",0,AC15*10000)+AC15*500+AA15*10)</f>
        <v>136590</v>
      </c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</row>
    <row r="16" spans="1:71" ht="13.5">
      <c r="A16" s="427"/>
      <c r="B16" s="426"/>
      <c r="C16" s="426"/>
      <c r="D16" s="426"/>
      <c r="E16" s="423"/>
      <c r="F16" s="423"/>
      <c r="G16" s="437"/>
      <c r="H16" s="72">
        <f>IF(G18="","",G18)</f>
        <v>5</v>
      </c>
      <c r="I16" s="73" t="s">
        <v>51</v>
      </c>
      <c r="J16" s="72">
        <f>IF(E18="","",E18)</f>
        <v>1</v>
      </c>
      <c r="K16" s="74">
        <f>IF(G20="","",G20)</f>
        <v>6</v>
      </c>
      <c r="L16" s="73" t="s">
        <v>51</v>
      </c>
      <c r="M16" s="75">
        <f>IF(E20="","",E20)</f>
        <v>0</v>
      </c>
      <c r="N16" s="72">
        <f>IF(G22="","",G22)</f>
        <v>3</v>
      </c>
      <c r="O16" s="73" t="s">
        <v>51</v>
      </c>
      <c r="P16" s="75">
        <f>IF(E22="","",E22)</f>
        <v>0</v>
      </c>
      <c r="Q16" s="413"/>
      <c r="R16" s="413"/>
      <c r="S16" s="413"/>
      <c r="T16" s="413"/>
      <c r="U16" s="413"/>
      <c r="V16" s="413"/>
      <c r="W16" s="413"/>
      <c r="X16" s="413"/>
      <c r="Y16" s="413"/>
      <c r="Z16" s="413"/>
      <c r="AA16" s="413"/>
      <c r="AB16" s="413"/>
      <c r="AC16" s="413"/>
      <c r="AD16" s="413"/>
      <c r="AE16" s="497"/>
      <c r="AF16" s="498"/>
      <c r="AG16" s="410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</row>
    <row r="17" spans="1:71" ht="13.5">
      <c r="A17" s="425" t="s">
        <v>468</v>
      </c>
      <c r="B17" s="426"/>
      <c r="C17" s="426"/>
      <c r="D17" s="426"/>
      <c r="E17" s="420" t="str">
        <f>IF(E18&gt;G18,"○",IF(E18&lt;G18,"●",IF(E18="","","△")))</f>
        <v>●</v>
      </c>
      <c r="F17" s="420"/>
      <c r="G17" s="421"/>
      <c r="H17" s="432"/>
      <c r="I17" s="411"/>
      <c r="J17" s="411"/>
      <c r="K17" s="419" t="str">
        <f>IF(H19="○","●",IF(H19="●","○",IF(H19="","","△")))</f>
        <v>○</v>
      </c>
      <c r="L17" s="420"/>
      <c r="M17" s="428"/>
      <c r="N17" s="429" t="str">
        <f>IF(H21="○","●",IF(H21="●","○",IF(H21="","","△")))</f>
        <v>○</v>
      </c>
      <c r="O17" s="420"/>
      <c r="P17" s="421"/>
      <c r="Q17" s="413">
        <f>IF(COUNTIF(E17:P17,"")=14,"",COUNTIF(E17:P17,"○"))</f>
        <v>2</v>
      </c>
      <c r="R17" s="413"/>
      <c r="S17" s="413">
        <f>IF(COUNTIF(E17:P17,"")=14,"",COUNTIF(E17:P17,"●"))</f>
        <v>1</v>
      </c>
      <c r="T17" s="413"/>
      <c r="U17" s="413">
        <f>IF(COUNTIF(E17:P17,"")=14,"",COUNTIF(E17:P17,"△"))</f>
        <v>0</v>
      </c>
      <c r="V17" s="413"/>
      <c r="W17" s="413">
        <f>IF(COUNTIF(E17:P17,"")=14,"",IF(E18="",0,E18)+IF(H18="",0,H18)+IF(K18="",0,K18)+IF(N18="",0,N18))</f>
        <v>10</v>
      </c>
      <c r="X17" s="413"/>
      <c r="Y17" s="413">
        <f>IF(COUNTIF(E17:P17,"")=14,"",IF(G18="",0,G18)+IF(J18="",0,J18)+IF(M18="",0,M18)+IF(P18="",0,P18))</f>
        <v>6</v>
      </c>
      <c r="Z17" s="413"/>
      <c r="AA17" s="413">
        <f>IF(COUNTIF(E17:P17,"")=14,"",Q17*3+U17)</f>
        <v>6</v>
      </c>
      <c r="AB17" s="413"/>
      <c r="AC17" s="413">
        <f>IF(COUNTIF(E17:P17,"")=14,"",W17-Y17)</f>
        <v>4</v>
      </c>
      <c r="AD17" s="413"/>
      <c r="AE17" s="415">
        <f>IF(COUNTIF(E17:P17,"")=14,"",RANK(AG17,$AG$15:$AG$22,0))</f>
        <v>2</v>
      </c>
      <c r="AF17" s="416"/>
      <c r="AG17" s="410">
        <f>IF(COUNTIF(E17:P17,"")=14,"",IF(AC17="",0,AC17*10000)+AC17*500+AA17*10)</f>
        <v>42060</v>
      </c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</row>
    <row r="18" spans="1:104" ht="13.5">
      <c r="A18" s="427"/>
      <c r="B18" s="426"/>
      <c r="C18" s="426"/>
      <c r="D18" s="426"/>
      <c r="E18" s="72">
        <v>1</v>
      </c>
      <c r="F18" s="73" t="s">
        <v>51</v>
      </c>
      <c r="G18" s="75">
        <v>5</v>
      </c>
      <c r="H18" s="433"/>
      <c r="I18" s="423"/>
      <c r="J18" s="423"/>
      <c r="K18" s="74">
        <f>IF(J20="","",J20)</f>
        <v>4</v>
      </c>
      <c r="L18" s="73" t="s">
        <v>51</v>
      </c>
      <c r="M18" s="75">
        <f>IF(H20="","",H20)</f>
        <v>0</v>
      </c>
      <c r="N18" s="72">
        <f>IF(J22="","",J22)</f>
        <v>5</v>
      </c>
      <c r="O18" s="73" t="s">
        <v>51</v>
      </c>
      <c r="P18" s="75">
        <f>IF(H22="","",H22)</f>
        <v>1</v>
      </c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  <c r="AC18" s="413"/>
      <c r="AD18" s="413"/>
      <c r="AE18" s="497"/>
      <c r="AF18" s="498"/>
      <c r="AG18" s="410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CC18" s="80"/>
      <c r="CD18" s="80"/>
      <c r="CE18" s="80"/>
      <c r="CF18" s="80"/>
      <c r="CG18" s="81"/>
      <c r="CH18" s="81"/>
      <c r="CI18" s="82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</row>
    <row r="19" spans="1:104" ht="13.5">
      <c r="A19" s="425" t="s">
        <v>469</v>
      </c>
      <c r="B19" s="426"/>
      <c r="C19" s="426"/>
      <c r="D19" s="426"/>
      <c r="E19" s="420" t="str">
        <f>IF(E20&gt;G20,"○",IF(E20&lt;G20,"●",IF(E20="","","△")))</f>
        <v>●</v>
      </c>
      <c r="F19" s="420"/>
      <c r="G19" s="428"/>
      <c r="H19" s="429" t="str">
        <f>IF(H20&gt;J20,"○",IF(H20&lt;J20,"●",IF(H20="","","△")))</f>
        <v>●</v>
      </c>
      <c r="I19" s="420"/>
      <c r="J19" s="420"/>
      <c r="K19" s="434"/>
      <c r="L19" s="411"/>
      <c r="M19" s="435"/>
      <c r="N19" s="429" t="str">
        <f>IF(K21="○","●",IF(K21="●","○",IF(K21="","","△")))</f>
        <v>●</v>
      </c>
      <c r="O19" s="420"/>
      <c r="P19" s="421"/>
      <c r="Q19" s="413">
        <f>IF(COUNTIF(E19:P19,"")=14,"",COUNTIF(E19:P19,"○"))</f>
        <v>0</v>
      </c>
      <c r="R19" s="413"/>
      <c r="S19" s="413">
        <f>IF(COUNTIF(E19:P19,"")=14,"",COUNTIF(E19:P19,"●"))</f>
        <v>3</v>
      </c>
      <c r="T19" s="413"/>
      <c r="U19" s="413">
        <f>IF(COUNTIF(E19:P19,"")=14,"",COUNTIF(E19:P19,"△"))</f>
        <v>0</v>
      </c>
      <c r="V19" s="413"/>
      <c r="W19" s="413">
        <f>IF(COUNTIF(E19:P19,"")=14,"",IF(E20="",0,E20)+IF(H20="",0,H20)+IF(K20="",0,K20)+IF(N20="",0,N20))</f>
        <v>1</v>
      </c>
      <c r="X19" s="413"/>
      <c r="Y19" s="413">
        <f>IF(COUNTIF(E19:P19,"")=14,"",IF(G20="",0,G20)+IF(J20="",0,J20)+IF(M20="",0,M20)+IF(P20="",0,P20))</f>
        <v>12</v>
      </c>
      <c r="Z19" s="413"/>
      <c r="AA19" s="413">
        <f>IF(COUNTIF(E19:P19,"")=14,"",Q19*3+U19)</f>
        <v>0</v>
      </c>
      <c r="AB19" s="413"/>
      <c r="AC19" s="413">
        <f>IF(COUNTIF(E19:P19,"")=14,"",W19-Y19)</f>
        <v>-11</v>
      </c>
      <c r="AD19" s="413"/>
      <c r="AE19" s="415">
        <f>IF(COUNTIF(E19:P19,"")=14,"",RANK(AG19,$AG$15:$AG$22,0))</f>
        <v>4</v>
      </c>
      <c r="AF19" s="416"/>
      <c r="AG19" s="410">
        <f>IF(COUNTIF(E19:P19,"")=14,"",IF(AC19="",0,AC19*10000)+AC19*500+AA19*10)</f>
        <v>-115500</v>
      </c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CC19" s="80"/>
      <c r="CD19" s="80"/>
      <c r="CE19" s="80"/>
      <c r="CF19" s="80"/>
      <c r="CG19" s="81"/>
      <c r="CH19" s="81"/>
      <c r="CI19" s="82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</row>
    <row r="20" spans="1:104" ht="13.5">
      <c r="A20" s="427"/>
      <c r="B20" s="426"/>
      <c r="C20" s="426"/>
      <c r="D20" s="426"/>
      <c r="E20" s="72">
        <v>0</v>
      </c>
      <c r="F20" s="73" t="s">
        <v>51</v>
      </c>
      <c r="G20" s="75">
        <v>6</v>
      </c>
      <c r="H20" s="72">
        <v>0</v>
      </c>
      <c r="I20" s="73" t="s">
        <v>51</v>
      </c>
      <c r="J20" s="72">
        <v>4</v>
      </c>
      <c r="K20" s="436"/>
      <c r="L20" s="423"/>
      <c r="M20" s="437"/>
      <c r="N20" s="72">
        <f>IF(M22="","",M22)</f>
        <v>1</v>
      </c>
      <c r="O20" s="73" t="s">
        <v>51</v>
      </c>
      <c r="P20" s="75">
        <f>IF(K22="","",K22)</f>
        <v>2</v>
      </c>
      <c r="Q20" s="413"/>
      <c r="R20" s="413"/>
      <c r="S20" s="413"/>
      <c r="T20" s="413"/>
      <c r="U20" s="413"/>
      <c r="V20" s="413"/>
      <c r="W20" s="413"/>
      <c r="X20" s="413"/>
      <c r="Y20" s="413"/>
      <c r="Z20" s="413"/>
      <c r="AA20" s="413"/>
      <c r="AB20" s="413"/>
      <c r="AC20" s="413"/>
      <c r="AD20" s="413"/>
      <c r="AE20" s="497"/>
      <c r="AF20" s="498"/>
      <c r="AG20" s="410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</row>
    <row r="21" spans="1:104" ht="13.5">
      <c r="A21" s="425" t="s">
        <v>121</v>
      </c>
      <c r="B21" s="426"/>
      <c r="C21" s="426"/>
      <c r="D21" s="426"/>
      <c r="E21" s="420" t="str">
        <f>IF(E22&gt;G22,"○",IF(E22&lt;G22,"●",IF(E22="","","△")))</f>
        <v>●</v>
      </c>
      <c r="F21" s="420"/>
      <c r="G21" s="428"/>
      <c r="H21" s="429" t="str">
        <f>IF(H22&gt;J22,"○",IF(H22&lt;J22,"●",IF(H22="","","△")))</f>
        <v>●</v>
      </c>
      <c r="I21" s="420"/>
      <c r="J21" s="420"/>
      <c r="K21" s="419" t="str">
        <f>IF(K22&gt;M22,"○",IF(K22&lt;M22,"●",IF(K22="","","△")))</f>
        <v>○</v>
      </c>
      <c r="L21" s="420"/>
      <c r="M21" s="421"/>
      <c r="N21" s="432"/>
      <c r="O21" s="411"/>
      <c r="P21" s="422"/>
      <c r="Q21" s="413">
        <f>IF(COUNTIF(E21:P21,"")=14,"",COUNTIF(E21:P21,"○"))</f>
        <v>1</v>
      </c>
      <c r="R21" s="413"/>
      <c r="S21" s="413">
        <f>IF(COUNTIF(E21:P21,"")=14,"",COUNTIF(E21:P21,"●"))</f>
        <v>2</v>
      </c>
      <c r="T21" s="413"/>
      <c r="U21" s="413">
        <f>IF(COUNTIF(E21:P21,"")=14,"",COUNTIF(E21:P21,"△"))</f>
        <v>0</v>
      </c>
      <c r="V21" s="413"/>
      <c r="W21" s="413">
        <f>IF(COUNTIF(E21:P21,"")=14,"",IF(E22="",0,E22)+IF(H22="",0,H22)+IF(K22="",0,K22)+IF(N22="",0,N22))</f>
        <v>3</v>
      </c>
      <c r="X21" s="413"/>
      <c r="Y21" s="413">
        <f>IF(COUNTIF(E21:P21,"")=14,"",IF(G22="",0,G22)+IF(J22="",0,J22)+IF(M22="",0,M22)+IF(P22="",0,P22))</f>
        <v>9</v>
      </c>
      <c r="Z21" s="413"/>
      <c r="AA21" s="413">
        <f>IF(COUNTIF(E21:P21,"")=14,"",Q21*3+U21)</f>
        <v>3</v>
      </c>
      <c r="AB21" s="413"/>
      <c r="AC21" s="413">
        <f>IF(COUNTIF(E21:P21,"")=14,"",W21-Y21)</f>
        <v>-6</v>
      </c>
      <c r="AD21" s="413"/>
      <c r="AE21" s="415">
        <f>IF(COUNTIF(E21:P21,"")=14,"",RANK(AG21,$AG$15:$AG$22,0))</f>
        <v>3</v>
      </c>
      <c r="AF21" s="416"/>
      <c r="AG21" s="410">
        <f>IF(COUNTIF(E21:P21,"")=14,"",IF(AC21="",0,AC21*10000)+AC21*500+AA21*10)</f>
        <v>-62970</v>
      </c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</row>
    <row r="22" spans="1:104" ht="14.25" thickBot="1">
      <c r="A22" s="430"/>
      <c r="B22" s="431"/>
      <c r="C22" s="431"/>
      <c r="D22" s="431"/>
      <c r="E22" s="76">
        <v>0</v>
      </c>
      <c r="F22" s="77" t="s">
        <v>51</v>
      </c>
      <c r="G22" s="78">
        <v>3</v>
      </c>
      <c r="H22" s="76">
        <v>1</v>
      </c>
      <c r="I22" s="77" t="s">
        <v>51</v>
      </c>
      <c r="J22" s="76">
        <v>5</v>
      </c>
      <c r="K22" s="79">
        <v>2</v>
      </c>
      <c r="L22" s="77" t="s">
        <v>51</v>
      </c>
      <c r="M22" s="78">
        <v>1</v>
      </c>
      <c r="N22" s="499"/>
      <c r="O22" s="412"/>
      <c r="P22" s="476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7"/>
      <c r="AF22" s="418"/>
      <c r="AG22" s="410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</row>
    <row r="23" spans="1:38" ht="14.25" customHeight="1" thickBot="1">
      <c r="A23" s="172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84"/>
      <c r="AK23" s="84"/>
      <c r="AL23" s="84"/>
    </row>
    <row r="24" spans="1:71" ht="13.5">
      <c r="A24" s="446" t="s">
        <v>470</v>
      </c>
      <c r="B24" s="447"/>
      <c r="C24" s="447"/>
      <c r="D24" s="447"/>
      <c r="E24" s="442" t="str">
        <f>IF($A25="","",$A25)</f>
        <v>ＦＣ多摩</v>
      </c>
      <c r="F24" s="442"/>
      <c r="G24" s="443"/>
      <c r="H24" s="441" t="str">
        <f>IF($A27="","",$A27)</f>
        <v>府ロク</v>
      </c>
      <c r="I24" s="442"/>
      <c r="J24" s="443"/>
      <c r="K24" s="441" t="str">
        <f>IF($A29="","",$A29)</f>
        <v>トリプレッタ</v>
      </c>
      <c r="L24" s="442"/>
      <c r="M24" s="443"/>
      <c r="N24" s="441" t="str">
        <f>IF($A31="","",$A31)</f>
        <v>杉並アヤックス</v>
      </c>
      <c r="O24" s="442"/>
      <c r="P24" s="442"/>
      <c r="Q24" s="438" t="s">
        <v>43</v>
      </c>
      <c r="R24" s="438"/>
      <c r="S24" s="438" t="s">
        <v>44</v>
      </c>
      <c r="T24" s="438"/>
      <c r="U24" s="438" t="s">
        <v>45</v>
      </c>
      <c r="V24" s="438"/>
      <c r="W24" s="438" t="s">
        <v>46</v>
      </c>
      <c r="X24" s="438"/>
      <c r="Y24" s="438" t="s">
        <v>47</v>
      </c>
      <c r="Z24" s="438"/>
      <c r="AA24" s="438" t="s">
        <v>48</v>
      </c>
      <c r="AB24" s="438"/>
      <c r="AC24" s="439" t="s">
        <v>49</v>
      </c>
      <c r="AD24" s="439"/>
      <c r="AE24" s="438" t="s">
        <v>50</v>
      </c>
      <c r="AF24" s="440"/>
      <c r="AG24" s="47"/>
      <c r="AJ24" s="228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</row>
    <row r="25" spans="1:71" ht="13.5">
      <c r="A25" s="425" t="s">
        <v>166</v>
      </c>
      <c r="B25" s="426"/>
      <c r="C25" s="426"/>
      <c r="D25" s="426"/>
      <c r="E25" s="411"/>
      <c r="F25" s="411"/>
      <c r="G25" s="435"/>
      <c r="H25" s="429" t="str">
        <f>IF(E27="○","●",IF(E27="●","○",IF(E27="","","△")))</f>
        <v>○</v>
      </c>
      <c r="I25" s="420"/>
      <c r="J25" s="420"/>
      <c r="K25" s="419" t="str">
        <f>IF(E29="○","●",IF(E29="●","○",IF(E29="","","△")))</f>
        <v>△</v>
      </c>
      <c r="L25" s="420"/>
      <c r="M25" s="428"/>
      <c r="N25" s="429" t="str">
        <f>IF(E31="○","●",IF(E31="●","○",IF(E31="","","△")))</f>
        <v>○</v>
      </c>
      <c r="O25" s="420"/>
      <c r="P25" s="421"/>
      <c r="Q25" s="413">
        <f>IF(COUNTIF(E25:P25,"")=14,"",COUNTIF(E25:P25,"○"))</f>
        <v>2</v>
      </c>
      <c r="R25" s="413"/>
      <c r="S25" s="413">
        <f>IF(COUNTIF(E25:P25,"")=14,"",COUNTIF(E25:P25,"●"))</f>
        <v>0</v>
      </c>
      <c r="T25" s="413"/>
      <c r="U25" s="413">
        <f>IF(COUNTIF(E25:P25,"")=14,"",COUNTIF(E25:P25,"△"))</f>
        <v>1</v>
      </c>
      <c r="V25" s="413"/>
      <c r="W25" s="413">
        <f>IF(COUNTIF(E25:P25,"")=14,"",IF(E26="",0,E26)+IF(H26="",0,H26)+IF(K26="",0,K26)+IF(N26="",0,N26))</f>
        <v>7</v>
      </c>
      <c r="X25" s="413"/>
      <c r="Y25" s="413">
        <f>IF(COUNTIF(E25:P25,"")=14,"",IF(G26="",0,G26)+IF(J26="",0,J26)+IF(M26="",0,M26)+IF(P26="",0,P26))</f>
        <v>1</v>
      </c>
      <c r="Z25" s="413"/>
      <c r="AA25" s="413">
        <f>IF(COUNTIF(E25:P25,"")=14,"",Q25*3+U25)</f>
        <v>7</v>
      </c>
      <c r="AB25" s="413"/>
      <c r="AC25" s="413">
        <f>IF(COUNTIF(E25:P25,"")=14,"",W25-Y25)</f>
        <v>6</v>
      </c>
      <c r="AD25" s="413"/>
      <c r="AE25" s="415">
        <v>1</v>
      </c>
      <c r="AF25" s="416"/>
      <c r="AG25" s="410">
        <f>IF(COUNTIF(E25:P25,"")=14,"",IF(AC25="",0,AC25*10000)+AC25*500+AA25*10)</f>
        <v>63070</v>
      </c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</row>
    <row r="26" spans="1:71" ht="13.5">
      <c r="A26" s="427"/>
      <c r="B26" s="426"/>
      <c r="C26" s="426"/>
      <c r="D26" s="426"/>
      <c r="E26" s="423"/>
      <c r="F26" s="423"/>
      <c r="G26" s="437"/>
      <c r="H26" s="72">
        <f>IF(G28="","",G28)</f>
        <v>5</v>
      </c>
      <c r="I26" s="73" t="s">
        <v>51</v>
      </c>
      <c r="J26" s="72">
        <f>IF(E28="","",E28)</f>
        <v>0</v>
      </c>
      <c r="K26" s="74">
        <f>IF(G30="","",G30)</f>
        <v>1</v>
      </c>
      <c r="L26" s="73" t="s">
        <v>51</v>
      </c>
      <c r="M26" s="75">
        <f>IF(E30="","",E30)</f>
        <v>1</v>
      </c>
      <c r="N26" s="72">
        <f>IF(G32="","",G32)</f>
        <v>1</v>
      </c>
      <c r="O26" s="73" t="s">
        <v>51</v>
      </c>
      <c r="P26" s="75">
        <f>IF(E32="","",E32)</f>
        <v>0</v>
      </c>
      <c r="Q26" s="413"/>
      <c r="R26" s="413"/>
      <c r="S26" s="413"/>
      <c r="T26" s="413"/>
      <c r="U26" s="413"/>
      <c r="V26" s="413"/>
      <c r="W26" s="413"/>
      <c r="X26" s="413"/>
      <c r="Y26" s="413"/>
      <c r="Z26" s="413"/>
      <c r="AA26" s="413"/>
      <c r="AB26" s="413"/>
      <c r="AC26" s="413"/>
      <c r="AD26" s="413"/>
      <c r="AE26" s="497"/>
      <c r="AF26" s="498"/>
      <c r="AG26" s="410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</row>
    <row r="27" spans="1:71" ht="13.5">
      <c r="A27" s="425" t="s">
        <v>119</v>
      </c>
      <c r="B27" s="426"/>
      <c r="C27" s="426"/>
      <c r="D27" s="426"/>
      <c r="E27" s="420" t="str">
        <f>IF(E28&gt;G28,"○",IF(E28&lt;G28,"●",IF(E28="","","△")))</f>
        <v>●</v>
      </c>
      <c r="F27" s="420"/>
      <c r="G27" s="421"/>
      <c r="H27" s="432"/>
      <c r="I27" s="411"/>
      <c r="J27" s="411"/>
      <c r="K27" s="419" t="str">
        <f>IF(H29="○","●",IF(H29="●","○",IF(H29="","","△")))</f>
        <v>●</v>
      </c>
      <c r="L27" s="420"/>
      <c r="M27" s="428"/>
      <c r="N27" s="429" t="str">
        <f>IF(H31="○","●",IF(H31="●","○",IF(H31="","","△")))</f>
        <v>○</v>
      </c>
      <c r="O27" s="420"/>
      <c r="P27" s="421"/>
      <c r="Q27" s="413">
        <f>IF(COUNTIF(E27:P27,"")=14,"",COUNTIF(E27:P27,"○"))</f>
        <v>1</v>
      </c>
      <c r="R27" s="413"/>
      <c r="S27" s="413">
        <f>IF(COUNTIF(E27:P27,"")=14,"",COUNTIF(E27:P27,"●"))</f>
        <v>2</v>
      </c>
      <c r="T27" s="413"/>
      <c r="U27" s="413">
        <f>IF(COUNTIF(E27:P27,"")=14,"",COUNTIF(E27:P27,"△"))</f>
        <v>0</v>
      </c>
      <c r="V27" s="413"/>
      <c r="W27" s="413">
        <f>IF(COUNTIF(E27:P27,"")=14,"",IF(E28="",0,E28)+IF(H28="",0,H28)+IF(K28="",0,K28)+IF(N28="",0,N28))</f>
        <v>4</v>
      </c>
      <c r="X27" s="413"/>
      <c r="Y27" s="413">
        <f>IF(COUNTIF(E27:P27,"")=14,"",IF(G28="",0,G28)+IF(J28="",0,J28)+IF(M28="",0,M28)+IF(P28="",0,P28))</f>
        <v>13</v>
      </c>
      <c r="Z27" s="413"/>
      <c r="AA27" s="413">
        <f>IF(COUNTIF(E27:P27,"")=14,"",Q27*3+U27)</f>
        <v>3</v>
      </c>
      <c r="AB27" s="413"/>
      <c r="AC27" s="413">
        <f>IF(COUNTIF(E27:P27,"")=14,"",W27-Y27)</f>
        <v>-9</v>
      </c>
      <c r="AD27" s="413"/>
      <c r="AE27" s="415">
        <v>4</v>
      </c>
      <c r="AF27" s="416"/>
      <c r="AG27" s="410">
        <f>IF(COUNTIF(E27:P27,"")=14,"",IF(AC27="",0,AC27*10000)+AC27*500+AA27*10)</f>
        <v>-94470</v>
      </c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</row>
    <row r="28" spans="1:104" ht="13.5">
      <c r="A28" s="427"/>
      <c r="B28" s="426"/>
      <c r="C28" s="426"/>
      <c r="D28" s="426"/>
      <c r="E28" s="72">
        <v>0</v>
      </c>
      <c r="F28" s="73" t="s">
        <v>51</v>
      </c>
      <c r="G28" s="75">
        <v>5</v>
      </c>
      <c r="H28" s="433"/>
      <c r="I28" s="423"/>
      <c r="J28" s="423"/>
      <c r="K28" s="74">
        <f>IF(J30="","",J30)</f>
        <v>1</v>
      </c>
      <c r="L28" s="73" t="s">
        <v>51</v>
      </c>
      <c r="M28" s="75">
        <f>IF(H30="","",H30)</f>
        <v>6</v>
      </c>
      <c r="N28" s="72">
        <f>IF(J32="","",J32)</f>
        <v>3</v>
      </c>
      <c r="O28" s="73" t="s">
        <v>51</v>
      </c>
      <c r="P28" s="75">
        <f>IF(H32="","",H32)</f>
        <v>2</v>
      </c>
      <c r="Q28" s="413"/>
      <c r="R28" s="413"/>
      <c r="S28" s="413"/>
      <c r="T28" s="413"/>
      <c r="U28" s="413"/>
      <c r="V28" s="413"/>
      <c r="W28" s="413"/>
      <c r="X28" s="413"/>
      <c r="Y28" s="413"/>
      <c r="Z28" s="413"/>
      <c r="AA28" s="413"/>
      <c r="AB28" s="413"/>
      <c r="AC28" s="413"/>
      <c r="AD28" s="413"/>
      <c r="AE28" s="497"/>
      <c r="AF28" s="498"/>
      <c r="AG28" s="410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CC28" s="80"/>
      <c r="CD28" s="80"/>
      <c r="CE28" s="80"/>
      <c r="CF28" s="80"/>
      <c r="CG28" s="81"/>
      <c r="CH28" s="81"/>
      <c r="CI28" s="82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</row>
    <row r="29" spans="1:104" ht="13.5">
      <c r="A29" s="425" t="s">
        <v>485</v>
      </c>
      <c r="B29" s="426"/>
      <c r="C29" s="426"/>
      <c r="D29" s="426"/>
      <c r="E29" s="420" t="str">
        <f>IF(E30&gt;G30,"○",IF(E30&lt;G30,"●",IF(E30="","","△")))</f>
        <v>△</v>
      </c>
      <c r="F29" s="420"/>
      <c r="G29" s="428"/>
      <c r="H29" s="429" t="str">
        <f>IF(H30&gt;J30,"○",IF(H30&lt;J30,"●",IF(H30="","","△")))</f>
        <v>○</v>
      </c>
      <c r="I29" s="420"/>
      <c r="J29" s="420"/>
      <c r="K29" s="434"/>
      <c r="L29" s="411"/>
      <c r="M29" s="435"/>
      <c r="N29" s="429" t="str">
        <f>IF(K31="○","●",IF(K31="●","○",IF(K31="","","△")))</f>
        <v>●</v>
      </c>
      <c r="O29" s="420"/>
      <c r="P29" s="421"/>
      <c r="Q29" s="413">
        <f>IF(COUNTIF(E29:P29,"")=14,"",COUNTIF(E29:P29,"○"))</f>
        <v>1</v>
      </c>
      <c r="R29" s="413"/>
      <c r="S29" s="413">
        <f>IF(COUNTIF(E29:P29,"")=14,"",COUNTIF(E29:P29,"●"))</f>
        <v>1</v>
      </c>
      <c r="T29" s="413"/>
      <c r="U29" s="413">
        <f>IF(COUNTIF(E29:P29,"")=14,"",COUNTIF(E29:P29,"△"))</f>
        <v>1</v>
      </c>
      <c r="V29" s="413"/>
      <c r="W29" s="413">
        <f>IF(COUNTIF(E29:P29,"")=14,"",IF(E30="",0,E30)+IF(H30="",0,H30)+IF(K30="",0,K30)+IF(N30="",0,N30))</f>
        <v>9</v>
      </c>
      <c r="X29" s="413"/>
      <c r="Y29" s="413">
        <f>IF(COUNTIF(E29:P29,"")=14,"",IF(G30="",0,G30)+IF(J30="",0,J30)+IF(M30="",0,M30)+IF(P30="",0,P30))</f>
        <v>5</v>
      </c>
      <c r="Z29" s="413"/>
      <c r="AA29" s="413">
        <f>IF(COUNTIF(E29:P29,"")=14,"",Q29*3+U29)</f>
        <v>4</v>
      </c>
      <c r="AB29" s="413"/>
      <c r="AC29" s="413">
        <f>IF(COUNTIF(E29:P29,"")=14,"",W29-Y29)</f>
        <v>4</v>
      </c>
      <c r="AD29" s="413"/>
      <c r="AE29" s="415">
        <v>2</v>
      </c>
      <c r="AF29" s="416"/>
      <c r="AG29" s="410">
        <f>IF(COUNTIF(E29:P29,"")=14,"",IF(AC29="",0,AC29*10000)+AC29*500+AA29*10)</f>
        <v>42040</v>
      </c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CC29" s="80"/>
      <c r="CD29" s="80"/>
      <c r="CE29" s="80"/>
      <c r="CF29" s="80"/>
      <c r="CG29" s="81"/>
      <c r="CH29" s="81"/>
      <c r="CI29" s="82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</row>
    <row r="30" spans="1:104" ht="13.5">
      <c r="A30" s="427"/>
      <c r="B30" s="426"/>
      <c r="C30" s="426"/>
      <c r="D30" s="426"/>
      <c r="E30" s="72">
        <v>1</v>
      </c>
      <c r="F30" s="73" t="s">
        <v>51</v>
      </c>
      <c r="G30" s="75">
        <v>1</v>
      </c>
      <c r="H30" s="72">
        <v>6</v>
      </c>
      <c r="I30" s="73" t="s">
        <v>51</v>
      </c>
      <c r="J30" s="72">
        <v>1</v>
      </c>
      <c r="K30" s="436"/>
      <c r="L30" s="423"/>
      <c r="M30" s="437"/>
      <c r="N30" s="72">
        <f>IF(M32="","",M32)</f>
        <v>2</v>
      </c>
      <c r="O30" s="73" t="s">
        <v>51</v>
      </c>
      <c r="P30" s="75">
        <f>IF(K32="","",K32)</f>
        <v>3</v>
      </c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3"/>
      <c r="AD30" s="413"/>
      <c r="AE30" s="497"/>
      <c r="AF30" s="498"/>
      <c r="AG30" s="410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</row>
    <row r="31" spans="1:104" ht="13.5">
      <c r="A31" s="425" t="s">
        <v>185</v>
      </c>
      <c r="B31" s="426"/>
      <c r="C31" s="426"/>
      <c r="D31" s="426"/>
      <c r="E31" s="420" t="str">
        <f>IF(E32&gt;G32,"○",IF(E32&lt;G32,"●",IF(E32="","","△")))</f>
        <v>●</v>
      </c>
      <c r="F31" s="420"/>
      <c r="G31" s="428"/>
      <c r="H31" s="429" t="str">
        <f>IF(H32&gt;J32,"○",IF(H32&lt;J32,"●",IF(H32="","","△")))</f>
        <v>●</v>
      </c>
      <c r="I31" s="420"/>
      <c r="J31" s="420"/>
      <c r="K31" s="419" t="str">
        <f>IF(K32&gt;M32,"○",IF(K32&lt;M32,"●",IF(K32="","","△")))</f>
        <v>○</v>
      </c>
      <c r="L31" s="420"/>
      <c r="M31" s="421"/>
      <c r="N31" s="432"/>
      <c r="O31" s="411"/>
      <c r="P31" s="422"/>
      <c r="Q31" s="413">
        <f>IF(COUNTIF(E31:P31,"")=14,"",COUNTIF(E31:P31,"○"))</f>
        <v>1</v>
      </c>
      <c r="R31" s="413"/>
      <c r="S31" s="413">
        <f>IF(COUNTIF(E31:P31,"")=14,"",COUNTIF(E31:P31,"●"))</f>
        <v>2</v>
      </c>
      <c r="T31" s="413"/>
      <c r="U31" s="413">
        <f>IF(COUNTIF(E31:P31,"")=14,"",COUNTIF(E31:P31,"△"))</f>
        <v>0</v>
      </c>
      <c r="V31" s="413"/>
      <c r="W31" s="413">
        <f>IF(COUNTIF(E31:P31,"")=14,"",IF(E32="",0,E32)+IF(H32="",0,H32)+IF(K32="",0,K32)+IF(N32="",0,N32))</f>
        <v>5</v>
      </c>
      <c r="X31" s="413"/>
      <c r="Y31" s="413">
        <f>IF(COUNTIF(E31:P31,"")=14,"",IF(G32="",0,G32)+IF(J32="",0,J32)+IF(M32="",0,M32)+IF(P32="",0,P32))</f>
        <v>6</v>
      </c>
      <c r="Z31" s="413"/>
      <c r="AA31" s="413">
        <f>IF(COUNTIF(E31:P31,"")=14,"",Q31*3+U31)</f>
        <v>3</v>
      </c>
      <c r="AB31" s="413"/>
      <c r="AC31" s="413">
        <f>IF(COUNTIF(E31:P31,"")=14,"",W31-Y31)</f>
        <v>-1</v>
      </c>
      <c r="AD31" s="413"/>
      <c r="AE31" s="415">
        <v>3</v>
      </c>
      <c r="AF31" s="416"/>
      <c r="AG31" s="410">
        <f>IF(COUNTIF(E31:P31,"")=14,"",IF(AC31="",0,AC31*10000)+AC31*500+AA31*10)</f>
        <v>-10470</v>
      </c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</row>
    <row r="32" spans="1:104" ht="14.25" thickBot="1">
      <c r="A32" s="430"/>
      <c r="B32" s="431"/>
      <c r="C32" s="431"/>
      <c r="D32" s="431"/>
      <c r="E32" s="76">
        <v>0</v>
      </c>
      <c r="F32" s="77" t="s">
        <v>51</v>
      </c>
      <c r="G32" s="78">
        <v>1</v>
      </c>
      <c r="H32" s="76">
        <v>2</v>
      </c>
      <c r="I32" s="77" t="s">
        <v>51</v>
      </c>
      <c r="J32" s="76">
        <v>3</v>
      </c>
      <c r="K32" s="79">
        <v>3</v>
      </c>
      <c r="L32" s="77" t="s">
        <v>51</v>
      </c>
      <c r="M32" s="78">
        <v>2</v>
      </c>
      <c r="N32" s="499"/>
      <c r="O32" s="412"/>
      <c r="P32" s="476"/>
      <c r="Q32" s="414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7"/>
      <c r="AF32" s="418"/>
      <c r="AG32" s="410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</row>
    <row r="33" spans="1:38" ht="14.25" customHeight="1" thickBot="1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84"/>
      <c r="AK33" s="84"/>
      <c r="AL33" s="84"/>
    </row>
    <row r="34" spans="1:71" ht="13.5">
      <c r="A34" s="446" t="s">
        <v>471</v>
      </c>
      <c r="B34" s="447"/>
      <c r="C34" s="447"/>
      <c r="D34" s="447"/>
      <c r="E34" s="442" t="str">
        <f>IF($A35="","",$A35)</f>
        <v>ＦＣ東京深川</v>
      </c>
      <c r="F34" s="442"/>
      <c r="G34" s="443"/>
      <c r="H34" s="441" t="str">
        <f>IF($A37="","",$A37)</f>
        <v>ＦＣ府中</v>
      </c>
      <c r="I34" s="442"/>
      <c r="J34" s="443"/>
      <c r="K34" s="441" t="str">
        <f>IF($A39="","",$A39)</f>
        <v>ＪＡＣＰＡ</v>
      </c>
      <c r="L34" s="442"/>
      <c r="M34" s="443"/>
      <c r="N34" s="441" t="str">
        <f>IF($A41="","",$A41)</f>
        <v>ヴェルディ調布</v>
      </c>
      <c r="O34" s="442"/>
      <c r="P34" s="442"/>
      <c r="Q34" s="438" t="s">
        <v>43</v>
      </c>
      <c r="R34" s="438"/>
      <c r="S34" s="438" t="s">
        <v>44</v>
      </c>
      <c r="T34" s="438"/>
      <c r="U34" s="438" t="s">
        <v>45</v>
      </c>
      <c r="V34" s="438"/>
      <c r="W34" s="438" t="s">
        <v>46</v>
      </c>
      <c r="X34" s="438"/>
      <c r="Y34" s="438" t="s">
        <v>47</v>
      </c>
      <c r="Z34" s="438"/>
      <c r="AA34" s="438" t="s">
        <v>48</v>
      </c>
      <c r="AB34" s="438"/>
      <c r="AC34" s="439" t="s">
        <v>49</v>
      </c>
      <c r="AD34" s="439"/>
      <c r="AE34" s="438" t="s">
        <v>50</v>
      </c>
      <c r="AF34" s="440"/>
      <c r="AG34" s="47"/>
      <c r="AJ34" s="228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</row>
    <row r="35" spans="1:71" ht="13.5">
      <c r="A35" s="425" t="s">
        <v>161</v>
      </c>
      <c r="B35" s="426"/>
      <c r="C35" s="426"/>
      <c r="D35" s="426"/>
      <c r="E35" s="411"/>
      <c r="F35" s="411"/>
      <c r="G35" s="435"/>
      <c r="H35" s="429" t="str">
        <f>IF(E37="○","●",IF(E37="●","○",IF(E37="","","△")))</f>
        <v>●</v>
      </c>
      <c r="I35" s="420"/>
      <c r="J35" s="420"/>
      <c r="K35" s="419" t="str">
        <f>IF(E39="○","●",IF(E39="●","○",IF(E39="","","△")))</f>
        <v>○</v>
      </c>
      <c r="L35" s="420"/>
      <c r="M35" s="428"/>
      <c r="N35" s="429" t="str">
        <f>IF(E41="○","●",IF(E41="●","○",IF(E41="","","△")))</f>
        <v>○</v>
      </c>
      <c r="O35" s="420"/>
      <c r="P35" s="421"/>
      <c r="Q35" s="413">
        <f>IF(COUNTIF(E35:P35,"")=14,"",COUNTIF(E35:P35,"○"))</f>
        <v>2</v>
      </c>
      <c r="R35" s="413"/>
      <c r="S35" s="413">
        <f>IF(COUNTIF(E35:P35,"")=14,"",COUNTIF(E35:P35,"●"))</f>
        <v>1</v>
      </c>
      <c r="T35" s="413"/>
      <c r="U35" s="413">
        <f>IF(COUNTIF(E35:P35,"")=14,"",COUNTIF(E35:P35,"△"))</f>
        <v>0</v>
      </c>
      <c r="V35" s="413"/>
      <c r="W35" s="413">
        <f>IF(COUNTIF(E35:P35,"")=14,"",IF(E36="",0,E36)+IF(H36="",0,H36)+IF(K36="",0,K36)+IF(N36="",0,N36))</f>
        <v>8</v>
      </c>
      <c r="X35" s="413"/>
      <c r="Y35" s="413">
        <f>IF(COUNTIF(E35:P35,"")=14,"",IF(G36="",0,G36)+IF(J36="",0,J36)+IF(M36="",0,M36)+IF(P36="",0,P36))</f>
        <v>4</v>
      </c>
      <c r="Z35" s="413"/>
      <c r="AA35" s="413">
        <f>IF(COUNTIF(E35:P35,"")=14,"",Q35*3+U35)</f>
        <v>6</v>
      </c>
      <c r="AB35" s="413"/>
      <c r="AC35" s="413">
        <f>IF(COUNTIF(E35:P35,"")=14,"",W35-Y35)</f>
        <v>4</v>
      </c>
      <c r="AD35" s="413"/>
      <c r="AE35" s="415">
        <f>IF(COUNTIF(E35:P35,"")=14,"",RANK(AG35,$AG$35:$AG$42,0))</f>
        <v>2</v>
      </c>
      <c r="AF35" s="416"/>
      <c r="AG35" s="410">
        <f>IF(COUNTIF(E35:P35,"")=14,"",IF(AC35="",0,AC35*10000)+AC35*500+AA35*10)</f>
        <v>42060</v>
      </c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</row>
    <row r="36" spans="1:71" ht="13.5">
      <c r="A36" s="427"/>
      <c r="B36" s="426"/>
      <c r="C36" s="426"/>
      <c r="D36" s="426"/>
      <c r="E36" s="423"/>
      <c r="F36" s="423"/>
      <c r="G36" s="437"/>
      <c r="H36" s="72">
        <f>IF(G38="","",G38)</f>
        <v>2</v>
      </c>
      <c r="I36" s="73" t="s">
        <v>51</v>
      </c>
      <c r="J36" s="72">
        <f>IF(E38="","",E38)</f>
        <v>3</v>
      </c>
      <c r="K36" s="74">
        <f>IF(G40="","",G40)</f>
        <v>3</v>
      </c>
      <c r="L36" s="73" t="s">
        <v>51</v>
      </c>
      <c r="M36" s="75">
        <f>IF(E40="","",E40)</f>
        <v>0</v>
      </c>
      <c r="N36" s="72">
        <f>IF(G42="","",G42)</f>
        <v>3</v>
      </c>
      <c r="O36" s="73" t="s">
        <v>51</v>
      </c>
      <c r="P36" s="75">
        <f>IF(E42="","",E42)</f>
        <v>1</v>
      </c>
      <c r="Q36" s="413"/>
      <c r="R36" s="413"/>
      <c r="S36" s="413"/>
      <c r="T36" s="413"/>
      <c r="U36" s="413"/>
      <c r="V36" s="413"/>
      <c r="W36" s="413"/>
      <c r="X36" s="413"/>
      <c r="Y36" s="413"/>
      <c r="Z36" s="413"/>
      <c r="AA36" s="413"/>
      <c r="AB36" s="413"/>
      <c r="AC36" s="413"/>
      <c r="AD36" s="413"/>
      <c r="AE36" s="497"/>
      <c r="AF36" s="498"/>
      <c r="AG36" s="410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</row>
    <row r="37" spans="1:71" ht="13.5">
      <c r="A37" s="425" t="s">
        <v>173</v>
      </c>
      <c r="B37" s="426"/>
      <c r="C37" s="426"/>
      <c r="D37" s="426"/>
      <c r="E37" s="420" t="str">
        <f>IF(E38&gt;G38,"○",IF(E38&lt;G38,"●",IF(E38="","","△")))</f>
        <v>○</v>
      </c>
      <c r="F37" s="420"/>
      <c r="G37" s="421"/>
      <c r="H37" s="432"/>
      <c r="I37" s="411"/>
      <c r="J37" s="411"/>
      <c r="K37" s="419" t="str">
        <f>IF(H39="○","●",IF(H39="●","○",IF(H39="","","△")))</f>
        <v>○</v>
      </c>
      <c r="L37" s="420"/>
      <c r="M37" s="428"/>
      <c r="N37" s="429" t="str">
        <f>IF(H41="○","●",IF(H41="●","○",IF(H41="","","△")))</f>
        <v>○</v>
      </c>
      <c r="O37" s="420"/>
      <c r="P37" s="421"/>
      <c r="Q37" s="413">
        <f>IF(COUNTIF(E37:P37,"")=14,"",COUNTIF(E37:P37,"○"))</f>
        <v>3</v>
      </c>
      <c r="R37" s="413"/>
      <c r="S37" s="413">
        <f>IF(COUNTIF(E37:P37,"")=14,"",COUNTIF(E37:P37,"●"))</f>
        <v>0</v>
      </c>
      <c r="T37" s="413"/>
      <c r="U37" s="413">
        <f>IF(COUNTIF(E37:P37,"")=14,"",COUNTIF(E37:P37,"△"))</f>
        <v>0</v>
      </c>
      <c r="V37" s="413"/>
      <c r="W37" s="413">
        <f>IF(COUNTIF(E37:P37,"")=14,"",IF(E38="",0,E38)+IF(H38="",0,H38)+IF(K38="",0,K38)+IF(N38="",0,N38))</f>
        <v>7</v>
      </c>
      <c r="X37" s="413"/>
      <c r="Y37" s="413">
        <f>IF(COUNTIF(E37:P37,"")=14,"",IF(G38="",0,G38)+IF(J38="",0,J38)+IF(M38="",0,M38)+IF(P38="",0,P38))</f>
        <v>3</v>
      </c>
      <c r="Z37" s="413"/>
      <c r="AA37" s="413">
        <f>IF(COUNTIF(E37:P37,"")=14,"",Q37*3+U37)</f>
        <v>9</v>
      </c>
      <c r="AB37" s="413"/>
      <c r="AC37" s="413">
        <f>IF(COUNTIF(E37:P37,"")=14,"",W37-Y37)</f>
        <v>4</v>
      </c>
      <c r="AD37" s="413"/>
      <c r="AE37" s="415">
        <f>IF(COUNTIF(E37:P37,"")=14,"",RANK(AG37,$AG$35:$AG$42,0))</f>
        <v>1</v>
      </c>
      <c r="AF37" s="416"/>
      <c r="AG37" s="410">
        <f>IF(COUNTIF(E37:P37,"")=14,"",IF(AC37="",0,AC37*10000)+AC37*500+AA37*10)</f>
        <v>42090</v>
      </c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</row>
    <row r="38" spans="1:104" ht="13.5">
      <c r="A38" s="427"/>
      <c r="B38" s="426"/>
      <c r="C38" s="426"/>
      <c r="D38" s="426"/>
      <c r="E38" s="72">
        <v>3</v>
      </c>
      <c r="F38" s="73" t="s">
        <v>51</v>
      </c>
      <c r="G38" s="75">
        <v>2</v>
      </c>
      <c r="H38" s="433"/>
      <c r="I38" s="423"/>
      <c r="J38" s="423"/>
      <c r="K38" s="74">
        <f>IF(J40="","",J40)</f>
        <v>2</v>
      </c>
      <c r="L38" s="73" t="s">
        <v>51</v>
      </c>
      <c r="M38" s="75">
        <f>IF(H40="","",H40)</f>
        <v>1</v>
      </c>
      <c r="N38" s="72">
        <f>IF(J42="","",J42)</f>
        <v>2</v>
      </c>
      <c r="O38" s="73" t="s">
        <v>51</v>
      </c>
      <c r="P38" s="75">
        <f>IF(H42="","",H42)</f>
        <v>0</v>
      </c>
      <c r="Q38" s="413"/>
      <c r="R38" s="413"/>
      <c r="S38" s="413"/>
      <c r="T38" s="413"/>
      <c r="U38" s="413"/>
      <c r="V38" s="413"/>
      <c r="W38" s="413"/>
      <c r="X38" s="413"/>
      <c r="Y38" s="413"/>
      <c r="Z38" s="413"/>
      <c r="AA38" s="413"/>
      <c r="AB38" s="413"/>
      <c r="AC38" s="413"/>
      <c r="AD38" s="413"/>
      <c r="AE38" s="497"/>
      <c r="AF38" s="498"/>
      <c r="AG38" s="410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CC38" s="80"/>
      <c r="CD38" s="80"/>
      <c r="CE38" s="80"/>
      <c r="CF38" s="80"/>
      <c r="CG38" s="81"/>
      <c r="CH38" s="81"/>
      <c r="CI38" s="82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</row>
    <row r="39" spans="1:104" ht="13.5">
      <c r="A39" s="425" t="s">
        <v>377</v>
      </c>
      <c r="B39" s="426"/>
      <c r="C39" s="426"/>
      <c r="D39" s="426"/>
      <c r="E39" s="420" t="str">
        <f>IF(E40&gt;G40,"○",IF(E40&lt;G40,"●",IF(E40="","","△")))</f>
        <v>●</v>
      </c>
      <c r="F39" s="420"/>
      <c r="G39" s="428"/>
      <c r="H39" s="429" t="str">
        <f>IF(H40&gt;J40,"○",IF(H40&lt;J40,"●",IF(H40="","","△")))</f>
        <v>●</v>
      </c>
      <c r="I39" s="420"/>
      <c r="J39" s="420"/>
      <c r="K39" s="434"/>
      <c r="L39" s="411"/>
      <c r="M39" s="435"/>
      <c r="N39" s="429" t="str">
        <f>IF(K41="○","●",IF(K41="●","○",IF(K41="","","△")))</f>
        <v>●</v>
      </c>
      <c r="O39" s="420"/>
      <c r="P39" s="421"/>
      <c r="Q39" s="413">
        <f>IF(COUNTIF(E39:P39,"")=14,"",COUNTIF(E39:P39,"○"))</f>
        <v>0</v>
      </c>
      <c r="R39" s="413"/>
      <c r="S39" s="413">
        <f>IF(COUNTIF(E39:P39,"")=14,"",COUNTIF(E39:P39,"●"))</f>
        <v>3</v>
      </c>
      <c r="T39" s="413"/>
      <c r="U39" s="413">
        <f>IF(COUNTIF(E39:P39,"")=14,"",COUNTIF(E39:P39,"△"))</f>
        <v>0</v>
      </c>
      <c r="V39" s="413"/>
      <c r="W39" s="413">
        <f>IF(COUNTIF(E39:P39,"")=14,"",IF(E40="",0,E40)+IF(H40="",0,H40)+IF(K40="",0,K40)+IF(N40="",0,N40))</f>
        <v>2</v>
      </c>
      <c r="X39" s="413"/>
      <c r="Y39" s="413">
        <f>IF(COUNTIF(E39:P39,"")=14,"",IF(G40="",0,G40)+IF(J40="",0,J40)+IF(M40="",0,M40)+IF(P40="",0,P40))</f>
        <v>7</v>
      </c>
      <c r="Z39" s="413"/>
      <c r="AA39" s="413">
        <f>IF(COUNTIF(E39:P39,"")=14,"",Q39*3+U39)</f>
        <v>0</v>
      </c>
      <c r="AB39" s="413"/>
      <c r="AC39" s="413">
        <f>IF(COUNTIF(E39:P39,"")=14,"",W39-Y39)</f>
        <v>-5</v>
      </c>
      <c r="AD39" s="413"/>
      <c r="AE39" s="415">
        <f>IF(COUNTIF(E39:P39,"")=14,"",RANK(AG39,$AG$35:$AG$42,0))</f>
        <v>4</v>
      </c>
      <c r="AF39" s="416"/>
      <c r="AG39" s="410">
        <f>IF(COUNTIF(E39:P39,"")=14,"",IF(AC39="",0,AC39*10000)+AC39*500+AA39*10)</f>
        <v>-52500</v>
      </c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CC39" s="80"/>
      <c r="CD39" s="80"/>
      <c r="CE39" s="80"/>
      <c r="CF39" s="80"/>
      <c r="CG39" s="81"/>
      <c r="CH39" s="81"/>
      <c r="CI39" s="82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</row>
    <row r="40" spans="1:104" ht="13.5">
      <c r="A40" s="427"/>
      <c r="B40" s="426"/>
      <c r="C40" s="426"/>
      <c r="D40" s="426"/>
      <c r="E40" s="72">
        <v>0</v>
      </c>
      <c r="F40" s="73" t="s">
        <v>51</v>
      </c>
      <c r="G40" s="75">
        <v>3</v>
      </c>
      <c r="H40" s="72">
        <v>1</v>
      </c>
      <c r="I40" s="73" t="s">
        <v>51</v>
      </c>
      <c r="J40" s="72">
        <v>2</v>
      </c>
      <c r="K40" s="436"/>
      <c r="L40" s="423"/>
      <c r="M40" s="437"/>
      <c r="N40" s="72">
        <f>IF(M42="","",M42)</f>
        <v>1</v>
      </c>
      <c r="O40" s="73" t="s">
        <v>51</v>
      </c>
      <c r="P40" s="75">
        <f>IF(K42="","",K42)</f>
        <v>2</v>
      </c>
      <c r="Q40" s="413"/>
      <c r="R40" s="413"/>
      <c r="S40" s="413"/>
      <c r="T40" s="413"/>
      <c r="U40" s="413"/>
      <c r="V40" s="413"/>
      <c r="W40" s="413"/>
      <c r="X40" s="413"/>
      <c r="Y40" s="413"/>
      <c r="Z40" s="413"/>
      <c r="AA40" s="413"/>
      <c r="AB40" s="413"/>
      <c r="AC40" s="413"/>
      <c r="AD40" s="413"/>
      <c r="AE40" s="497"/>
      <c r="AF40" s="498"/>
      <c r="AG40" s="410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</row>
    <row r="41" spans="1:104" ht="13.5">
      <c r="A41" s="425" t="s">
        <v>183</v>
      </c>
      <c r="B41" s="426"/>
      <c r="C41" s="426"/>
      <c r="D41" s="426"/>
      <c r="E41" s="420" t="str">
        <f>IF(E42&gt;G42,"○",IF(E42&lt;G42,"●",IF(E42="","","△")))</f>
        <v>●</v>
      </c>
      <c r="F41" s="420"/>
      <c r="G41" s="428"/>
      <c r="H41" s="429" t="str">
        <f>IF(H42&gt;J42,"○",IF(H42&lt;J42,"●",IF(H42="","","△")))</f>
        <v>●</v>
      </c>
      <c r="I41" s="420"/>
      <c r="J41" s="420"/>
      <c r="K41" s="419" t="str">
        <f>IF(K42&gt;M42,"○",IF(K42&lt;M42,"●",IF(K42="","","△")))</f>
        <v>○</v>
      </c>
      <c r="L41" s="420"/>
      <c r="M41" s="421"/>
      <c r="N41" s="432"/>
      <c r="O41" s="411"/>
      <c r="P41" s="422"/>
      <c r="Q41" s="413">
        <f>IF(COUNTIF(E41:P41,"")=14,"",COUNTIF(E41:P41,"○"))</f>
        <v>1</v>
      </c>
      <c r="R41" s="413"/>
      <c r="S41" s="413">
        <f>IF(COUNTIF(E41:P41,"")=14,"",COUNTIF(E41:P41,"●"))</f>
        <v>2</v>
      </c>
      <c r="T41" s="413"/>
      <c r="U41" s="413">
        <f>IF(COUNTIF(E41:P41,"")=14,"",COUNTIF(E41:P41,"△"))</f>
        <v>0</v>
      </c>
      <c r="V41" s="413"/>
      <c r="W41" s="413">
        <f>IF(COUNTIF(E41:P41,"")=14,"",IF(E42="",0,E42)+IF(H42="",0,H42)+IF(K42="",0,K42)+IF(N42="",0,N42))</f>
        <v>3</v>
      </c>
      <c r="X41" s="413"/>
      <c r="Y41" s="413">
        <f>IF(COUNTIF(E41:P41,"")=14,"",IF(G42="",0,G42)+IF(J42="",0,J42)+IF(M42="",0,M42)+IF(P42="",0,P42))</f>
        <v>6</v>
      </c>
      <c r="Z41" s="413"/>
      <c r="AA41" s="413">
        <f>IF(COUNTIF(E41:P41,"")=14,"",Q41*3+U41)</f>
        <v>3</v>
      </c>
      <c r="AB41" s="413"/>
      <c r="AC41" s="413">
        <f>IF(COUNTIF(E41:P41,"")=14,"",W41-Y41)</f>
        <v>-3</v>
      </c>
      <c r="AD41" s="413"/>
      <c r="AE41" s="415">
        <f>IF(COUNTIF(E41:P41,"")=14,"",RANK(AG41,$AG$35:$AG$42,0))</f>
        <v>3</v>
      </c>
      <c r="AF41" s="416"/>
      <c r="AG41" s="410">
        <f>IF(COUNTIF(E41:P41,"")=14,"",IF(AC41="",0,AC41*10000)+AC41*500+AA41*10)</f>
        <v>-31470</v>
      </c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</row>
    <row r="42" spans="1:104" ht="14.25" thickBot="1">
      <c r="A42" s="430"/>
      <c r="B42" s="431"/>
      <c r="C42" s="431"/>
      <c r="D42" s="431"/>
      <c r="E42" s="76">
        <v>1</v>
      </c>
      <c r="F42" s="77" t="s">
        <v>51</v>
      </c>
      <c r="G42" s="78">
        <v>3</v>
      </c>
      <c r="H42" s="76">
        <v>0</v>
      </c>
      <c r="I42" s="77" t="s">
        <v>51</v>
      </c>
      <c r="J42" s="76">
        <v>2</v>
      </c>
      <c r="K42" s="79">
        <v>2</v>
      </c>
      <c r="L42" s="77" t="s">
        <v>51</v>
      </c>
      <c r="M42" s="78">
        <v>1</v>
      </c>
      <c r="N42" s="499"/>
      <c r="O42" s="412"/>
      <c r="P42" s="476"/>
      <c r="Q42" s="414"/>
      <c r="R42" s="414"/>
      <c r="S42" s="414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4"/>
      <c r="AE42" s="417"/>
      <c r="AF42" s="418"/>
      <c r="AG42" s="410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</row>
    <row r="43" spans="17:26" ht="14.25" thickBot="1">
      <c r="Q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1:71" ht="13.5">
      <c r="A44" s="446" t="s">
        <v>472</v>
      </c>
      <c r="B44" s="447"/>
      <c r="C44" s="447"/>
      <c r="D44" s="447"/>
      <c r="E44" s="442" t="str">
        <f>IF($A45="","",$A45)</f>
        <v>三菱養和調布</v>
      </c>
      <c r="F44" s="442"/>
      <c r="G44" s="443"/>
      <c r="H44" s="441" t="str">
        <f>IF($A47="","",$A47)</f>
        <v>ＦＣ杉野</v>
      </c>
      <c r="I44" s="442"/>
      <c r="J44" s="443"/>
      <c r="K44" s="441" t="str">
        <f>IF($A49="","",$A49)</f>
        <v>インテリール</v>
      </c>
      <c r="L44" s="442"/>
      <c r="M44" s="443"/>
      <c r="N44" s="441" t="str">
        <f>IF($A51="","",$A51)</f>
        <v>あきる野ＦＣ</v>
      </c>
      <c r="O44" s="442"/>
      <c r="P44" s="442"/>
      <c r="Q44" s="438" t="s">
        <v>43</v>
      </c>
      <c r="R44" s="438"/>
      <c r="S44" s="438" t="s">
        <v>44</v>
      </c>
      <c r="T44" s="438"/>
      <c r="U44" s="438" t="s">
        <v>45</v>
      </c>
      <c r="V44" s="438"/>
      <c r="W44" s="438" t="s">
        <v>46</v>
      </c>
      <c r="X44" s="438"/>
      <c r="Y44" s="438" t="s">
        <v>47</v>
      </c>
      <c r="Z44" s="438"/>
      <c r="AA44" s="438" t="s">
        <v>48</v>
      </c>
      <c r="AB44" s="438"/>
      <c r="AC44" s="439" t="s">
        <v>49</v>
      </c>
      <c r="AD44" s="439"/>
      <c r="AE44" s="438" t="s">
        <v>50</v>
      </c>
      <c r="AF44" s="440"/>
      <c r="AG44" s="47"/>
      <c r="AJ44" s="228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</row>
    <row r="45" spans="1:71" ht="13.5">
      <c r="A45" s="425" t="s">
        <v>170</v>
      </c>
      <c r="B45" s="426"/>
      <c r="C45" s="426"/>
      <c r="D45" s="426"/>
      <c r="E45" s="411"/>
      <c r="F45" s="411"/>
      <c r="G45" s="435"/>
      <c r="H45" s="429" t="str">
        <f>IF(E47="○","●",IF(E47="●","○",IF(E47="","","△")))</f>
        <v>○</v>
      </c>
      <c r="I45" s="420"/>
      <c r="J45" s="420"/>
      <c r="K45" s="419" t="str">
        <f>IF(E49="○","●",IF(E49="●","○",IF(E49="","","△")))</f>
        <v>○</v>
      </c>
      <c r="L45" s="420"/>
      <c r="M45" s="428"/>
      <c r="N45" s="429" t="str">
        <f>IF(E51="○","●",IF(E51="●","○",IF(E51="","","△")))</f>
        <v>○</v>
      </c>
      <c r="O45" s="420"/>
      <c r="P45" s="421"/>
      <c r="Q45" s="413">
        <f>IF(COUNTIF(E45:P45,"")=14,"",COUNTIF(E45:P45,"○"))</f>
        <v>3</v>
      </c>
      <c r="R45" s="413"/>
      <c r="S45" s="413">
        <f>IF(COUNTIF(E45:P45,"")=14,"",COUNTIF(E45:P45,"●"))</f>
        <v>0</v>
      </c>
      <c r="T45" s="413"/>
      <c r="U45" s="413">
        <f>IF(COUNTIF(E45:P45,"")=14,"",COUNTIF(E45:P45,"△"))</f>
        <v>0</v>
      </c>
      <c r="V45" s="413"/>
      <c r="W45" s="413">
        <f>IF(COUNTIF(E45:P45,"")=14,"",IF(E46="",0,E46)+IF(H46="",0,H46)+IF(K46="",0,K46)+IF(N46="",0,N46))</f>
        <v>10</v>
      </c>
      <c r="X45" s="413"/>
      <c r="Y45" s="413">
        <f>IF(COUNTIF(E45:P45,"")=14,"",IF(G46="",0,G46)+IF(J46="",0,J46)+IF(M46="",0,M46)+IF(P46="",0,P46))</f>
        <v>0</v>
      </c>
      <c r="Z45" s="413"/>
      <c r="AA45" s="413">
        <f>IF(COUNTIF(E45:P45,"")=14,"",Q45*3+U45)</f>
        <v>9</v>
      </c>
      <c r="AB45" s="413"/>
      <c r="AC45" s="413">
        <f>IF(COUNTIF(E45:P45,"")=14,"",W45-Y45)</f>
        <v>10</v>
      </c>
      <c r="AD45" s="413"/>
      <c r="AE45" s="415">
        <v>1</v>
      </c>
      <c r="AF45" s="416"/>
      <c r="AG45" s="410">
        <f>IF(COUNTIF(E45:P45,"")=14,"",IF(AC45="",0,AC45*10000)+AC45*500+AA45*10)</f>
        <v>105090</v>
      </c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</row>
    <row r="46" spans="1:71" ht="13.5">
      <c r="A46" s="427"/>
      <c r="B46" s="426"/>
      <c r="C46" s="426"/>
      <c r="D46" s="426"/>
      <c r="E46" s="423"/>
      <c r="F46" s="423"/>
      <c r="G46" s="437"/>
      <c r="H46" s="72">
        <f>IF(G48="","",G48)</f>
        <v>4</v>
      </c>
      <c r="I46" s="73" t="s">
        <v>51</v>
      </c>
      <c r="J46" s="72">
        <f>IF(E48="","",E48)</f>
        <v>0</v>
      </c>
      <c r="K46" s="74">
        <f>IF(G50="","",G50)</f>
        <v>4</v>
      </c>
      <c r="L46" s="73" t="s">
        <v>51</v>
      </c>
      <c r="M46" s="75">
        <f>IF(E50="","",E50)</f>
        <v>0</v>
      </c>
      <c r="N46" s="72">
        <f>IF(G52="","",G52)</f>
        <v>2</v>
      </c>
      <c r="O46" s="73" t="s">
        <v>51</v>
      </c>
      <c r="P46" s="75">
        <f>IF(E52="","",E52)</f>
        <v>0</v>
      </c>
      <c r="Q46" s="413"/>
      <c r="R46" s="413"/>
      <c r="S46" s="413"/>
      <c r="T46" s="413"/>
      <c r="U46" s="413"/>
      <c r="V46" s="413"/>
      <c r="W46" s="413"/>
      <c r="X46" s="413"/>
      <c r="Y46" s="413"/>
      <c r="Z46" s="413"/>
      <c r="AA46" s="413"/>
      <c r="AB46" s="413"/>
      <c r="AC46" s="413"/>
      <c r="AD46" s="413"/>
      <c r="AE46" s="497"/>
      <c r="AF46" s="498"/>
      <c r="AG46" s="410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</row>
    <row r="47" spans="1:71" ht="13.5">
      <c r="A47" s="425" t="s">
        <v>175</v>
      </c>
      <c r="B47" s="426"/>
      <c r="C47" s="426"/>
      <c r="D47" s="426"/>
      <c r="E47" s="420" t="str">
        <f>IF(E48&gt;G48,"○",IF(E48&lt;G48,"●",IF(E48="","","△")))</f>
        <v>●</v>
      </c>
      <c r="F47" s="420"/>
      <c r="G47" s="421"/>
      <c r="H47" s="432"/>
      <c r="I47" s="411"/>
      <c r="J47" s="411"/>
      <c r="K47" s="419" t="str">
        <f>IF(H49="○","●",IF(H49="●","○",IF(H49="","","△")))</f>
        <v>○</v>
      </c>
      <c r="L47" s="420"/>
      <c r="M47" s="428"/>
      <c r="N47" s="429" t="str">
        <f>IF(H51="○","●",IF(H51="●","○",IF(H51="","","△")))</f>
        <v>○</v>
      </c>
      <c r="O47" s="420"/>
      <c r="P47" s="421"/>
      <c r="Q47" s="413">
        <f>IF(COUNTIF(E47:P47,"")=14,"",COUNTIF(E47:P47,"○"))</f>
        <v>2</v>
      </c>
      <c r="R47" s="413"/>
      <c r="S47" s="413">
        <f>IF(COUNTIF(E47:P47,"")=14,"",COUNTIF(E47:P47,"●"))</f>
        <v>1</v>
      </c>
      <c r="T47" s="413"/>
      <c r="U47" s="413">
        <f>IF(COUNTIF(E47:P47,"")=14,"",COUNTIF(E47:P47,"△"))</f>
        <v>0</v>
      </c>
      <c r="V47" s="413"/>
      <c r="W47" s="413">
        <f>IF(COUNTIF(E47:P47,"")=14,"",IF(E48="",0,E48)+IF(H48="",0,H48)+IF(K48="",0,K48)+IF(N48="",0,N48))</f>
        <v>4</v>
      </c>
      <c r="X47" s="413"/>
      <c r="Y47" s="413">
        <f>IF(COUNTIF(E47:P47,"")=14,"",IF(G48="",0,G48)+IF(J48="",0,J48)+IF(M48="",0,M48)+IF(P48="",0,P48))</f>
        <v>5</v>
      </c>
      <c r="Z47" s="413"/>
      <c r="AA47" s="413">
        <f>IF(COUNTIF(E47:P47,"")=14,"",Q47*3+U47)</f>
        <v>6</v>
      </c>
      <c r="AB47" s="413"/>
      <c r="AC47" s="413">
        <f>IF(COUNTIF(E47:P47,"")=14,"",W47-Y47)</f>
        <v>-1</v>
      </c>
      <c r="AD47" s="413"/>
      <c r="AE47" s="415">
        <v>2</v>
      </c>
      <c r="AF47" s="416"/>
      <c r="AG47" s="410">
        <f>IF(COUNTIF(E47:P47,"")=14,"",IF(AC47="",0,AC47*10000)+AC47*500+AA47*10)</f>
        <v>-10440</v>
      </c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</row>
    <row r="48" spans="1:104" ht="13.5">
      <c r="A48" s="427"/>
      <c r="B48" s="426"/>
      <c r="C48" s="426"/>
      <c r="D48" s="426"/>
      <c r="E48" s="72">
        <v>0</v>
      </c>
      <c r="F48" s="73" t="s">
        <v>51</v>
      </c>
      <c r="G48" s="75">
        <v>4</v>
      </c>
      <c r="H48" s="433"/>
      <c r="I48" s="423"/>
      <c r="J48" s="423"/>
      <c r="K48" s="74">
        <f>IF(J50="","",J50)</f>
        <v>2</v>
      </c>
      <c r="L48" s="73" t="s">
        <v>51</v>
      </c>
      <c r="M48" s="75">
        <f>IF(H50="","",H50)</f>
        <v>1</v>
      </c>
      <c r="N48" s="72">
        <f>IF(J52="","",J52)</f>
        <v>2</v>
      </c>
      <c r="O48" s="73" t="s">
        <v>51</v>
      </c>
      <c r="P48" s="75">
        <f>IF(H52="","",H52)</f>
        <v>0</v>
      </c>
      <c r="Q48" s="413"/>
      <c r="R48" s="413"/>
      <c r="S48" s="413"/>
      <c r="T48" s="413"/>
      <c r="U48" s="413"/>
      <c r="V48" s="413"/>
      <c r="W48" s="413"/>
      <c r="X48" s="413"/>
      <c r="Y48" s="413"/>
      <c r="Z48" s="413"/>
      <c r="AA48" s="413"/>
      <c r="AB48" s="413"/>
      <c r="AC48" s="413"/>
      <c r="AD48" s="413"/>
      <c r="AE48" s="497"/>
      <c r="AF48" s="498"/>
      <c r="AG48" s="410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CC48" s="80"/>
      <c r="CD48" s="80"/>
      <c r="CE48" s="80"/>
      <c r="CF48" s="80"/>
      <c r="CG48" s="81"/>
      <c r="CH48" s="81"/>
      <c r="CI48" s="82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</row>
    <row r="49" spans="1:104" ht="13.5">
      <c r="A49" s="425" t="s">
        <v>473</v>
      </c>
      <c r="B49" s="426"/>
      <c r="C49" s="426"/>
      <c r="D49" s="426"/>
      <c r="E49" s="420" t="str">
        <f>IF(E50&gt;G50,"○",IF(E50&lt;G50,"●",IF(E50="","","△")))</f>
        <v>●</v>
      </c>
      <c r="F49" s="420"/>
      <c r="G49" s="428"/>
      <c r="H49" s="429" t="str">
        <f>IF(H50&gt;J50,"○",IF(H50&lt;J50,"●",IF(H50="","","△")))</f>
        <v>●</v>
      </c>
      <c r="I49" s="420"/>
      <c r="J49" s="420"/>
      <c r="K49" s="434"/>
      <c r="L49" s="411"/>
      <c r="M49" s="435"/>
      <c r="N49" s="429" t="str">
        <f>IF(K51="○","●",IF(K51="●","○",IF(K51="","","△")))</f>
        <v>○</v>
      </c>
      <c r="O49" s="420"/>
      <c r="P49" s="421"/>
      <c r="Q49" s="413">
        <f>IF(COUNTIF(E49:P49,"")=14,"",COUNTIF(E49:P49,"○"))</f>
        <v>1</v>
      </c>
      <c r="R49" s="413"/>
      <c r="S49" s="413">
        <f>IF(COUNTIF(E49:P49,"")=14,"",COUNTIF(E49:P49,"●"))</f>
        <v>2</v>
      </c>
      <c r="T49" s="413"/>
      <c r="U49" s="413">
        <f>IF(COUNTIF(E49:P49,"")=14,"",COUNTIF(E49:P49,"△"))</f>
        <v>0</v>
      </c>
      <c r="V49" s="413"/>
      <c r="W49" s="413">
        <f>IF(COUNTIF(E49:P49,"")=14,"",IF(E50="",0,E50)+IF(H50="",0,H50)+IF(K50="",0,K50)+IF(N50="",0,N50))</f>
        <v>3</v>
      </c>
      <c r="X49" s="413"/>
      <c r="Y49" s="413">
        <f>IF(COUNTIF(E49:P49,"")=14,"",IF(G50="",0,G50)+IF(J50="",0,J50)+IF(M50="",0,M50)+IF(P50="",0,P50))</f>
        <v>6</v>
      </c>
      <c r="Z49" s="413"/>
      <c r="AA49" s="413">
        <f>IF(COUNTIF(E49:P49,"")=14,"",Q49*3+U49)</f>
        <v>3</v>
      </c>
      <c r="AB49" s="413"/>
      <c r="AC49" s="413">
        <f>IF(COUNTIF(E49:P49,"")=14,"",W49-Y49)</f>
        <v>-3</v>
      </c>
      <c r="AD49" s="413"/>
      <c r="AE49" s="415">
        <v>3</v>
      </c>
      <c r="AF49" s="416"/>
      <c r="AG49" s="410">
        <f>IF(COUNTIF(E49:P49,"")=14,"",IF(AC49="",0,AC49*10000)+AC49*500+AA49*10)</f>
        <v>-31470</v>
      </c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CC49" s="80"/>
      <c r="CD49" s="80"/>
      <c r="CE49" s="80"/>
      <c r="CF49" s="80"/>
      <c r="CG49" s="81"/>
      <c r="CH49" s="81"/>
      <c r="CI49" s="82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</row>
    <row r="50" spans="1:104" ht="13.5">
      <c r="A50" s="427"/>
      <c r="B50" s="426"/>
      <c r="C50" s="426"/>
      <c r="D50" s="426"/>
      <c r="E50" s="72">
        <v>0</v>
      </c>
      <c r="F50" s="73" t="s">
        <v>51</v>
      </c>
      <c r="G50" s="75">
        <v>4</v>
      </c>
      <c r="H50" s="72">
        <v>1</v>
      </c>
      <c r="I50" s="73" t="s">
        <v>51</v>
      </c>
      <c r="J50" s="72">
        <v>2</v>
      </c>
      <c r="K50" s="436"/>
      <c r="L50" s="423"/>
      <c r="M50" s="437"/>
      <c r="N50" s="72">
        <f>IF(M52="","",M52)</f>
        <v>2</v>
      </c>
      <c r="O50" s="73" t="s">
        <v>51</v>
      </c>
      <c r="P50" s="75">
        <f>IF(K52="","",K52)</f>
        <v>0</v>
      </c>
      <c r="Q50" s="413"/>
      <c r="R50" s="413"/>
      <c r="S50" s="413"/>
      <c r="T50" s="413"/>
      <c r="U50" s="413"/>
      <c r="V50" s="413"/>
      <c r="W50" s="413"/>
      <c r="X50" s="413"/>
      <c r="Y50" s="413"/>
      <c r="Z50" s="413"/>
      <c r="AA50" s="413"/>
      <c r="AB50" s="413"/>
      <c r="AC50" s="413"/>
      <c r="AD50" s="413"/>
      <c r="AE50" s="497"/>
      <c r="AF50" s="498"/>
      <c r="AG50" s="410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</row>
    <row r="51" spans="1:104" ht="13.5">
      <c r="A51" s="425" t="s">
        <v>177</v>
      </c>
      <c r="B51" s="426"/>
      <c r="C51" s="426"/>
      <c r="D51" s="426"/>
      <c r="E51" s="420" t="str">
        <f>IF(E52&gt;G52,"○",IF(E52&lt;G52,"●",IF(E52="","","△")))</f>
        <v>●</v>
      </c>
      <c r="F51" s="420"/>
      <c r="G51" s="428"/>
      <c r="H51" s="429" t="str">
        <f>IF(H52&gt;J52,"○",IF(H52&lt;J52,"●",IF(H52="","","△")))</f>
        <v>●</v>
      </c>
      <c r="I51" s="420"/>
      <c r="J51" s="420"/>
      <c r="K51" s="419" t="str">
        <f>IF(K52&gt;M52,"○",IF(K52&lt;M52,"●",IF(K52="","","△")))</f>
        <v>●</v>
      </c>
      <c r="L51" s="420"/>
      <c r="M51" s="421"/>
      <c r="N51" s="432"/>
      <c r="O51" s="411"/>
      <c r="P51" s="422"/>
      <c r="Q51" s="413">
        <f>IF(COUNTIF(E51:P51,"")=14,"",COUNTIF(E51:P51,"○"))</f>
        <v>0</v>
      </c>
      <c r="R51" s="413"/>
      <c r="S51" s="413">
        <f>IF(COUNTIF(E51:P51,"")=14,"",COUNTIF(E51:P51,"●"))</f>
        <v>3</v>
      </c>
      <c r="T51" s="413"/>
      <c r="U51" s="413">
        <f>IF(COUNTIF(E51:P51,"")=14,"",COUNTIF(E51:P51,"△"))</f>
        <v>0</v>
      </c>
      <c r="V51" s="413"/>
      <c r="W51" s="413">
        <f>IF(COUNTIF(E51:P51,"")=14,"",IF(E52="",0,E52)+IF(H52="",0,H52)+IF(K52="",0,K52)+IF(N52="",0,N52))</f>
        <v>0</v>
      </c>
      <c r="X51" s="413"/>
      <c r="Y51" s="413">
        <f>IF(COUNTIF(E51:P51,"")=14,"",IF(G52="",0,G52)+IF(J52="",0,J52)+IF(M52="",0,M52)+IF(P52="",0,P52))</f>
        <v>6</v>
      </c>
      <c r="Z51" s="413"/>
      <c r="AA51" s="413">
        <f>IF(COUNTIF(E51:P51,"")=14,"",Q51*3+U51)</f>
        <v>0</v>
      </c>
      <c r="AB51" s="413"/>
      <c r="AC51" s="413">
        <f>IF(COUNTIF(E51:P51,"")=14,"",W51-Y51)</f>
        <v>-6</v>
      </c>
      <c r="AD51" s="413"/>
      <c r="AE51" s="415">
        <v>4</v>
      </c>
      <c r="AF51" s="416"/>
      <c r="AG51" s="410">
        <f>IF(COUNTIF(E51:P51,"")=14,"",IF(AC51="",0,AC51*10000)+AC51*500+AA51*10)</f>
        <v>-63000</v>
      </c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</row>
    <row r="52" spans="1:104" ht="14.25" thickBot="1">
      <c r="A52" s="430"/>
      <c r="B52" s="431"/>
      <c r="C52" s="431"/>
      <c r="D52" s="431"/>
      <c r="E52" s="76">
        <v>0</v>
      </c>
      <c r="F52" s="77" t="s">
        <v>51</v>
      </c>
      <c r="G52" s="78">
        <v>2</v>
      </c>
      <c r="H52" s="76">
        <v>0</v>
      </c>
      <c r="I52" s="77" t="s">
        <v>51</v>
      </c>
      <c r="J52" s="76">
        <v>2</v>
      </c>
      <c r="K52" s="79">
        <v>0</v>
      </c>
      <c r="L52" s="77" t="s">
        <v>51</v>
      </c>
      <c r="M52" s="78">
        <v>2</v>
      </c>
      <c r="N52" s="499"/>
      <c r="O52" s="412"/>
      <c r="P52" s="476"/>
      <c r="Q52" s="414"/>
      <c r="R52" s="414"/>
      <c r="S52" s="414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7"/>
      <c r="AF52" s="418"/>
      <c r="AG52" s="410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</row>
    <row r="53" spans="1:38" ht="21" customHeight="1" thickBot="1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84"/>
      <c r="AK53" s="84"/>
      <c r="AL53" s="84"/>
    </row>
    <row r="54" spans="1:71" ht="13.5">
      <c r="A54" s="446" t="s">
        <v>486</v>
      </c>
      <c r="B54" s="447"/>
      <c r="C54" s="447"/>
      <c r="D54" s="447"/>
      <c r="E54" s="442" t="str">
        <f>IF($A55="","",$A55)</f>
        <v>ＧＩＵＳＴI</v>
      </c>
      <c r="F54" s="442"/>
      <c r="G54" s="443"/>
      <c r="H54" s="441" t="str">
        <f>IF($A57="","",$A57)</f>
        <v>Consorte</v>
      </c>
      <c r="I54" s="442"/>
      <c r="J54" s="443"/>
      <c r="K54" s="441" t="str">
        <f>IF($A59="","",$A59)</f>
        <v>Ｂｒａｎｃｏ八王子</v>
      </c>
      <c r="L54" s="442"/>
      <c r="M54" s="443"/>
      <c r="N54" s="441" t="str">
        <f>IF($A61="","",$A61)</f>
        <v>ＦＣ駒沢</v>
      </c>
      <c r="O54" s="442"/>
      <c r="P54" s="442"/>
      <c r="Q54" s="438" t="s">
        <v>43</v>
      </c>
      <c r="R54" s="438"/>
      <c r="S54" s="438" t="s">
        <v>44</v>
      </c>
      <c r="T54" s="438"/>
      <c r="U54" s="438" t="s">
        <v>45</v>
      </c>
      <c r="V54" s="438"/>
      <c r="W54" s="438" t="s">
        <v>46</v>
      </c>
      <c r="X54" s="438"/>
      <c r="Y54" s="438" t="s">
        <v>47</v>
      </c>
      <c r="Z54" s="438"/>
      <c r="AA54" s="438" t="s">
        <v>48</v>
      </c>
      <c r="AB54" s="438"/>
      <c r="AC54" s="439" t="s">
        <v>49</v>
      </c>
      <c r="AD54" s="439"/>
      <c r="AE54" s="438" t="s">
        <v>50</v>
      </c>
      <c r="AF54" s="440"/>
      <c r="AG54" s="47"/>
      <c r="AJ54" s="228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</row>
    <row r="55" spans="1:71" ht="13.5">
      <c r="A55" s="425" t="s">
        <v>487</v>
      </c>
      <c r="B55" s="426"/>
      <c r="C55" s="426"/>
      <c r="D55" s="426"/>
      <c r="E55" s="411"/>
      <c r="F55" s="411"/>
      <c r="G55" s="435"/>
      <c r="H55" s="429" t="str">
        <f>IF(E57="○","●",IF(E57="●","○",IF(E57="","","△")))</f>
        <v>○</v>
      </c>
      <c r="I55" s="420"/>
      <c r="J55" s="420"/>
      <c r="K55" s="419" t="str">
        <f>IF(E59="○","●",IF(E59="●","○",IF(E59="","","△")))</f>
        <v>○</v>
      </c>
      <c r="L55" s="420"/>
      <c r="M55" s="428"/>
      <c r="N55" s="429" t="str">
        <f>IF(E61="○","●",IF(E61="●","○",IF(E61="","","△")))</f>
        <v>○</v>
      </c>
      <c r="O55" s="420"/>
      <c r="P55" s="421"/>
      <c r="Q55" s="413">
        <f>IF(COUNTIF(E55:P55,"")=14,"",COUNTIF(E55:P55,"○"))</f>
        <v>3</v>
      </c>
      <c r="R55" s="413"/>
      <c r="S55" s="413">
        <f>IF(COUNTIF(E55:P55,"")=14,"",COUNTIF(E55:P55,"●"))</f>
        <v>0</v>
      </c>
      <c r="T55" s="413"/>
      <c r="U55" s="413">
        <f>IF(COUNTIF(E55:P55,"")=14,"",COUNTIF(E55:P55,"△"))</f>
        <v>0</v>
      </c>
      <c r="V55" s="413"/>
      <c r="W55" s="413">
        <f>IF(COUNTIF(E55:P55,"")=14,"",IF(E56="",0,E56)+IF(H56="",0,H56)+IF(K56="",0,K56)+IF(N56="",0,N56))</f>
        <v>14</v>
      </c>
      <c r="X55" s="413"/>
      <c r="Y55" s="413">
        <f>IF(COUNTIF(E55:P55,"")=14,"",IF(G56="",0,G56)+IF(J56="",0,J56)+IF(M56="",0,M56)+IF(P56="",0,P56))</f>
        <v>4</v>
      </c>
      <c r="Z55" s="413"/>
      <c r="AA55" s="413">
        <f>IF(COUNTIF(E55:P55,"")=14,"",Q55*3+U55)</f>
        <v>9</v>
      </c>
      <c r="AB55" s="413"/>
      <c r="AC55" s="413">
        <f>IF(COUNTIF(E55:P55,"")=14,"",W55-Y55)</f>
        <v>10</v>
      </c>
      <c r="AD55" s="413"/>
      <c r="AE55" s="415">
        <f>IF(COUNTIF(E55:P55,"")=14,"",RANK(AG55,$AG$55:$AG$62,0))</f>
        <v>1</v>
      </c>
      <c r="AF55" s="416"/>
      <c r="AG55" s="410">
        <f>IF(COUNTIF(E55:P55,"")=14,"",IF(AC55="",0,AC55*10000)+AC55*500+AA55*10)</f>
        <v>105090</v>
      </c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</row>
    <row r="56" spans="1:71" ht="13.5">
      <c r="A56" s="427"/>
      <c r="B56" s="426"/>
      <c r="C56" s="426"/>
      <c r="D56" s="426"/>
      <c r="E56" s="423"/>
      <c r="F56" s="423"/>
      <c r="G56" s="437"/>
      <c r="H56" s="72">
        <f>IF(G58="","",G58)</f>
        <v>4</v>
      </c>
      <c r="I56" s="73" t="s">
        <v>51</v>
      </c>
      <c r="J56" s="72">
        <f>IF(E58="","",E58)</f>
        <v>3</v>
      </c>
      <c r="K56" s="74">
        <f>IF(G60="","",G60)</f>
        <v>6</v>
      </c>
      <c r="L56" s="73" t="s">
        <v>51</v>
      </c>
      <c r="M56" s="75">
        <f>IF(E60="","",E60)</f>
        <v>1</v>
      </c>
      <c r="N56" s="72">
        <f>IF(G62="","",G62)</f>
        <v>4</v>
      </c>
      <c r="O56" s="73" t="s">
        <v>51</v>
      </c>
      <c r="P56" s="75">
        <f>IF(E62="","",E62)</f>
        <v>0</v>
      </c>
      <c r="Q56" s="413"/>
      <c r="R56" s="413"/>
      <c r="S56" s="413"/>
      <c r="T56" s="413"/>
      <c r="U56" s="413"/>
      <c r="V56" s="413"/>
      <c r="W56" s="413"/>
      <c r="X56" s="413"/>
      <c r="Y56" s="413"/>
      <c r="Z56" s="413"/>
      <c r="AA56" s="413"/>
      <c r="AB56" s="413"/>
      <c r="AC56" s="413"/>
      <c r="AD56" s="413"/>
      <c r="AE56" s="497"/>
      <c r="AF56" s="498"/>
      <c r="AG56" s="410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</row>
    <row r="57" spans="1:71" ht="13.5">
      <c r="A57" s="425" t="s">
        <v>488</v>
      </c>
      <c r="B57" s="426"/>
      <c r="C57" s="426"/>
      <c r="D57" s="426"/>
      <c r="E57" s="420" t="str">
        <f>IF(E58&gt;G58,"○",IF(E58&lt;G58,"●",IF(E58="","","△")))</f>
        <v>●</v>
      </c>
      <c r="F57" s="420"/>
      <c r="G57" s="421"/>
      <c r="H57" s="432"/>
      <c r="I57" s="411"/>
      <c r="J57" s="411"/>
      <c r="K57" s="419" t="str">
        <f>IF(H59="○","●",IF(H59="●","○",IF(H59="","","△")))</f>
        <v>○</v>
      </c>
      <c r="L57" s="420"/>
      <c r="M57" s="428"/>
      <c r="N57" s="429" t="str">
        <f>IF(H61="○","●",IF(H61="●","○",IF(H61="","","△")))</f>
        <v>○</v>
      </c>
      <c r="O57" s="420"/>
      <c r="P57" s="421"/>
      <c r="Q57" s="413">
        <f>IF(COUNTIF(E57:P57,"")=14,"",COUNTIF(E57:P57,"○"))</f>
        <v>2</v>
      </c>
      <c r="R57" s="413"/>
      <c r="S57" s="413">
        <f>IF(COUNTIF(E57:P57,"")=14,"",COUNTIF(E57:P57,"●"))</f>
        <v>1</v>
      </c>
      <c r="T57" s="413"/>
      <c r="U57" s="413">
        <f>IF(COUNTIF(E57:P57,"")=14,"",COUNTIF(E57:P57,"△"))</f>
        <v>0</v>
      </c>
      <c r="V57" s="413"/>
      <c r="W57" s="413">
        <f>IF(COUNTIF(E57:P57,"")=14,"",IF(E58="",0,E58)+IF(H58="",0,H58)+IF(K58="",0,K58)+IF(N58="",0,N58))</f>
        <v>11</v>
      </c>
      <c r="X57" s="413"/>
      <c r="Y57" s="413">
        <f>IF(COUNTIF(E57:P57,"")=14,"",IF(G58="",0,G58)+IF(J58="",0,J58)+IF(M58="",0,M58)+IF(P58="",0,P58))</f>
        <v>8</v>
      </c>
      <c r="Z57" s="413"/>
      <c r="AA57" s="413">
        <f>IF(COUNTIF(E57:P57,"")=14,"",Q57*3+U57)</f>
        <v>6</v>
      </c>
      <c r="AB57" s="413"/>
      <c r="AC57" s="413">
        <f>IF(COUNTIF(E57:P57,"")=14,"",W57-Y57)</f>
        <v>3</v>
      </c>
      <c r="AD57" s="413"/>
      <c r="AE57" s="415">
        <f>IF(COUNTIF(E57:P57,"")=14,"",RANK(AG57,$AG$55:$AG$62,0))</f>
        <v>2</v>
      </c>
      <c r="AF57" s="416"/>
      <c r="AG57" s="410">
        <f>IF(COUNTIF(E57:P57,"")=14,"",IF(AC57="",0,AC57*10000)+AC57*500+AA57*10)</f>
        <v>31560</v>
      </c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</row>
    <row r="58" spans="1:104" ht="13.5">
      <c r="A58" s="427"/>
      <c r="B58" s="426"/>
      <c r="C58" s="426"/>
      <c r="D58" s="426"/>
      <c r="E58" s="72">
        <v>3</v>
      </c>
      <c r="F58" s="73" t="s">
        <v>51</v>
      </c>
      <c r="G58" s="75">
        <v>4</v>
      </c>
      <c r="H58" s="433"/>
      <c r="I58" s="423"/>
      <c r="J58" s="423"/>
      <c r="K58" s="74">
        <f>IF(J60="","",J60)</f>
        <v>3</v>
      </c>
      <c r="L58" s="73" t="s">
        <v>51</v>
      </c>
      <c r="M58" s="75">
        <f>IF(H60="","",H60)</f>
        <v>2</v>
      </c>
      <c r="N58" s="72">
        <f>IF(J62="","",J62)</f>
        <v>5</v>
      </c>
      <c r="O58" s="73" t="s">
        <v>51</v>
      </c>
      <c r="P58" s="75">
        <f>IF(H62="","",H62)</f>
        <v>2</v>
      </c>
      <c r="Q58" s="413"/>
      <c r="R58" s="413"/>
      <c r="S58" s="413"/>
      <c r="T58" s="413"/>
      <c r="U58" s="413"/>
      <c r="V58" s="413"/>
      <c r="W58" s="413"/>
      <c r="X58" s="413"/>
      <c r="Y58" s="413"/>
      <c r="Z58" s="413"/>
      <c r="AA58" s="413"/>
      <c r="AB58" s="413"/>
      <c r="AC58" s="413"/>
      <c r="AD58" s="413"/>
      <c r="AE58" s="497"/>
      <c r="AF58" s="498"/>
      <c r="AG58" s="410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CC58" s="80"/>
      <c r="CD58" s="80"/>
      <c r="CE58" s="80"/>
      <c r="CF58" s="80"/>
      <c r="CG58" s="81"/>
      <c r="CH58" s="81"/>
      <c r="CI58" s="82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</row>
    <row r="59" spans="1:104" ht="13.5">
      <c r="A59" s="425" t="s">
        <v>203</v>
      </c>
      <c r="B59" s="426"/>
      <c r="C59" s="426"/>
      <c r="D59" s="426"/>
      <c r="E59" s="420" t="str">
        <f>IF(E60&gt;G60,"○",IF(E60&lt;G60,"●",IF(E60="","","△")))</f>
        <v>●</v>
      </c>
      <c r="F59" s="420"/>
      <c r="G59" s="428"/>
      <c r="H59" s="429" t="str">
        <f>IF(H60&gt;J60,"○",IF(H60&lt;J60,"●",IF(H60="","","△")))</f>
        <v>●</v>
      </c>
      <c r="I59" s="420"/>
      <c r="J59" s="420"/>
      <c r="K59" s="434"/>
      <c r="L59" s="411"/>
      <c r="M59" s="435"/>
      <c r="N59" s="429" t="str">
        <f>IF(K61="○","●",IF(K61="●","○",IF(K61="","","△")))</f>
        <v>●</v>
      </c>
      <c r="O59" s="420"/>
      <c r="P59" s="421"/>
      <c r="Q59" s="413">
        <f>IF(COUNTIF(E59:P59,"")=14,"",COUNTIF(E59:P59,"○"))</f>
        <v>0</v>
      </c>
      <c r="R59" s="413"/>
      <c r="S59" s="413">
        <f>IF(COUNTIF(E59:P59,"")=14,"",COUNTIF(E59:P59,"●"))</f>
        <v>3</v>
      </c>
      <c r="T59" s="413"/>
      <c r="U59" s="413">
        <f>IF(COUNTIF(E59:P59,"")=14,"",COUNTIF(E59:P59,"△"))</f>
        <v>0</v>
      </c>
      <c r="V59" s="413"/>
      <c r="W59" s="413">
        <f>IF(COUNTIF(E59:P59,"")=14,"",IF(E60="",0,E60)+IF(H60="",0,H60)+IF(K60="",0,K60)+IF(N60="",0,N60))</f>
        <v>4</v>
      </c>
      <c r="X59" s="413"/>
      <c r="Y59" s="413">
        <f>IF(COUNTIF(E59:P59,"")=14,"",IF(G60="",0,G60)+IF(J60="",0,J60)+IF(M60="",0,M60)+IF(P60="",0,P60))</f>
        <v>15</v>
      </c>
      <c r="Z59" s="413"/>
      <c r="AA59" s="413">
        <f>IF(COUNTIF(E59:P59,"")=14,"",Q59*3+U59)</f>
        <v>0</v>
      </c>
      <c r="AB59" s="413"/>
      <c r="AC59" s="413">
        <f>IF(COUNTIF(E59:P59,"")=14,"",W59-Y59)</f>
        <v>-11</v>
      </c>
      <c r="AD59" s="413"/>
      <c r="AE59" s="415">
        <f>IF(COUNTIF(E59:P59,"")=14,"",RANK(AG59,$AG$55:$AG$62,0))</f>
        <v>4</v>
      </c>
      <c r="AF59" s="416"/>
      <c r="AG59" s="410">
        <f>IF(COUNTIF(E59:P59,"")=14,"",IF(AC59="",0,AC59*10000)+AC59*500+AA59*10)</f>
        <v>-115500</v>
      </c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CC59" s="80"/>
      <c r="CD59" s="80"/>
      <c r="CE59" s="80"/>
      <c r="CF59" s="80"/>
      <c r="CG59" s="81"/>
      <c r="CH59" s="81"/>
      <c r="CI59" s="82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</row>
    <row r="60" spans="1:104" ht="13.5">
      <c r="A60" s="427"/>
      <c r="B60" s="426"/>
      <c r="C60" s="426"/>
      <c r="D60" s="426"/>
      <c r="E60" s="72">
        <v>1</v>
      </c>
      <c r="F60" s="73" t="s">
        <v>51</v>
      </c>
      <c r="G60" s="75">
        <v>6</v>
      </c>
      <c r="H60" s="72">
        <v>2</v>
      </c>
      <c r="I60" s="73" t="s">
        <v>51</v>
      </c>
      <c r="J60" s="72">
        <v>3</v>
      </c>
      <c r="K60" s="436"/>
      <c r="L60" s="423"/>
      <c r="M60" s="437"/>
      <c r="N60" s="72">
        <f>IF(M62="","",M62)</f>
        <v>1</v>
      </c>
      <c r="O60" s="73" t="s">
        <v>51</v>
      </c>
      <c r="P60" s="75">
        <f>IF(K62="","",K62)</f>
        <v>6</v>
      </c>
      <c r="Q60" s="413"/>
      <c r="R60" s="413"/>
      <c r="S60" s="413"/>
      <c r="T60" s="413"/>
      <c r="U60" s="413"/>
      <c r="V60" s="413"/>
      <c r="W60" s="413"/>
      <c r="X60" s="413"/>
      <c r="Y60" s="413"/>
      <c r="Z60" s="413"/>
      <c r="AA60" s="413"/>
      <c r="AB60" s="413"/>
      <c r="AC60" s="413"/>
      <c r="AD60" s="413"/>
      <c r="AE60" s="497"/>
      <c r="AF60" s="498"/>
      <c r="AG60" s="410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</row>
    <row r="61" spans="1:104" ht="13.5">
      <c r="A61" s="425" t="s">
        <v>172</v>
      </c>
      <c r="B61" s="426"/>
      <c r="C61" s="426"/>
      <c r="D61" s="426"/>
      <c r="E61" s="420" t="str">
        <f>IF(E62&gt;G62,"○",IF(E62&lt;G62,"●",IF(E62="","","△")))</f>
        <v>●</v>
      </c>
      <c r="F61" s="420"/>
      <c r="G61" s="428"/>
      <c r="H61" s="429" t="str">
        <f>IF(H62&gt;J62,"○",IF(H62&lt;J62,"●",IF(H62="","","△")))</f>
        <v>●</v>
      </c>
      <c r="I61" s="420"/>
      <c r="J61" s="420"/>
      <c r="K61" s="419" t="str">
        <f>IF(K62&gt;M62,"○",IF(K62&lt;M62,"●",IF(K62="","","△")))</f>
        <v>○</v>
      </c>
      <c r="L61" s="420"/>
      <c r="M61" s="421"/>
      <c r="N61" s="432"/>
      <c r="O61" s="411"/>
      <c r="P61" s="422"/>
      <c r="Q61" s="413">
        <f>IF(COUNTIF(E61:P61,"")=14,"",COUNTIF(E61:P61,"○"))</f>
        <v>1</v>
      </c>
      <c r="R61" s="413"/>
      <c r="S61" s="413">
        <f>IF(COUNTIF(E61:P61,"")=14,"",COUNTIF(E61:P61,"●"))</f>
        <v>2</v>
      </c>
      <c r="T61" s="413"/>
      <c r="U61" s="413">
        <f>IF(COUNTIF(E61:P61,"")=14,"",COUNTIF(E61:P61,"△"))</f>
        <v>0</v>
      </c>
      <c r="V61" s="413"/>
      <c r="W61" s="413">
        <f>IF(COUNTIF(E61:P61,"")=14,"",IF(E62="",0,E62)+IF(H62="",0,H62)+IF(K62="",0,K62)+IF(N62="",0,N62))</f>
        <v>8</v>
      </c>
      <c r="X61" s="413"/>
      <c r="Y61" s="413">
        <f>IF(COUNTIF(E61:P61,"")=14,"",IF(G62="",0,G62)+IF(J62="",0,J62)+IF(M62="",0,M62)+IF(P62="",0,P62))</f>
        <v>10</v>
      </c>
      <c r="Z61" s="413"/>
      <c r="AA61" s="413">
        <f>IF(COUNTIF(E61:P61,"")=14,"",Q61*3+U61)</f>
        <v>3</v>
      </c>
      <c r="AB61" s="413"/>
      <c r="AC61" s="413">
        <f>IF(COUNTIF(E61:P61,"")=14,"",W61-Y61)</f>
        <v>-2</v>
      </c>
      <c r="AD61" s="413"/>
      <c r="AE61" s="415">
        <f>IF(COUNTIF(E61:P61,"")=14,"",RANK(AG61,$AG$55:$AG$62,0))</f>
        <v>3</v>
      </c>
      <c r="AF61" s="416"/>
      <c r="AG61" s="410">
        <f>IF(COUNTIF(E61:P61,"")=14,"",IF(AC61="",0,AC61*10000)+AC61*500+AA61*10)</f>
        <v>-20970</v>
      </c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</row>
    <row r="62" spans="1:104" ht="14.25" thickBot="1">
      <c r="A62" s="430"/>
      <c r="B62" s="431"/>
      <c r="C62" s="431"/>
      <c r="D62" s="431"/>
      <c r="E62" s="76">
        <v>0</v>
      </c>
      <c r="F62" s="77" t="s">
        <v>51</v>
      </c>
      <c r="G62" s="78">
        <v>4</v>
      </c>
      <c r="H62" s="76">
        <v>2</v>
      </c>
      <c r="I62" s="77" t="s">
        <v>51</v>
      </c>
      <c r="J62" s="76">
        <v>5</v>
      </c>
      <c r="K62" s="79">
        <v>6</v>
      </c>
      <c r="L62" s="77" t="s">
        <v>51</v>
      </c>
      <c r="M62" s="78">
        <v>1</v>
      </c>
      <c r="N62" s="499"/>
      <c r="O62" s="412"/>
      <c r="P62" s="476"/>
      <c r="Q62" s="414"/>
      <c r="R62" s="414"/>
      <c r="S62" s="414"/>
      <c r="T62" s="414"/>
      <c r="U62" s="414"/>
      <c r="V62" s="414"/>
      <c r="W62" s="414"/>
      <c r="X62" s="414"/>
      <c r="Y62" s="414"/>
      <c r="Z62" s="414"/>
      <c r="AA62" s="414"/>
      <c r="AB62" s="414"/>
      <c r="AC62" s="414"/>
      <c r="AD62" s="414"/>
      <c r="AE62" s="417"/>
      <c r="AF62" s="418"/>
      <c r="AG62" s="410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</row>
    <row r="63" spans="1:38" ht="14.25" customHeight="1" thickBot="1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84"/>
      <c r="AK63" s="84"/>
      <c r="AL63" s="84"/>
    </row>
    <row r="64" spans="1:71" ht="13.5">
      <c r="A64" s="446" t="s">
        <v>474</v>
      </c>
      <c r="B64" s="447"/>
      <c r="C64" s="447"/>
      <c r="D64" s="447"/>
      <c r="E64" s="442" t="str">
        <f>IF($A65="","",$A65)</f>
        <v>ＡＺ８６東京青梅</v>
      </c>
      <c r="F64" s="442"/>
      <c r="G64" s="443"/>
      <c r="H64" s="441" t="str">
        <f>IF($A67="","",$A67)</f>
        <v>ＦＣ町田ゼルビア</v>
      </c>
      <c r="I64" s="442"/>
      <c r="J64" s="443"/>
      <c r="K64" s="441" t="str">
        <f>IF($A69="","",$A69)</f>
        <v>スポルディング品川</v>
      </c>
      <c r="L64" s="442"/>
      <c r="M64" s="443"/>
      <c r="N64" s="441" t="str">
        <f>IF($A71="","",$A71)</f>
        <v>ＫＳＣウエルネス</v>
      </c>
      <c r="O64" s="442"/>
      <c r="P64" s="442"/>
      <c r="Q64" s="438" t="s">
        <v>43</v>
      </c>
      <c r="R64" s="438"/>
      <c r="S64" s="438" t="s">
        <v>44</v>
      </c>
      <c r="T64" s="438"/>
      <c r="U64" s="438" t="s">
        <v>45</v>
      </c>
      <c r="V64" s="438"/>
      <c r="W64" s="438" t="s">
        <v>46</v>
      </c>
      <c r="X64" s="438"/>
      <c r="Y64" s="438" t="s">
        <v>47</v>
      </c>
      <c r="Z64" s="438"/>
      <c r="AA64" s="438" t="s">
        <v>48</v>
      </c>
      <c r="AB64" s="438"/>
      <c r="AC64" s="439" t="s">
        <v>49</v>
      </c>
      <c r="AD64" s="439"/>
      <c r="AE64" s="438" t="s">
        <v>50</v>
      </c>
      <c r="AF64" s="440"/>
      <c r="AG64" s="47"/>
      <c r="AJ64" s="228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</row>
    <row r="65" spans="1:71" ht="13.5">
      <c r="A65" s="425" t="s">
        <v>171</v>
      </c>
      <c r="B65" s="426"/>
      <c r="C65" s="426"/>
      <c r="D65" s="426"/>
      <c r="E65" s="411"/>
      <c r="F65" s="411"/>
      <c r="G65" s="435"/>
      <c r="H65" s="429" t="str">
        <f>IF(E67="○","●",IF(E67="●","○",IF(E67="","","△")))</f>
        <v>○</v>
      </c>
      <c r="I65" s="420"/>
      <c r="J65" s="420"/>
      <c r="K65" s="419" t="str">
        <f>IF(E69="○","●",IF(E69="●","○",IF(E69="","","△")))</f>
        <v>○</v>
      </c>
      <c r="L65" s="420"/>
      <c r="M65" s="428"/>
      <c r="N65" s="429" t="str">
        <f>IF(E71="○","●",IF(E71="●","○",IF(E71="","","△")))</f>
        <v>△</v>
      </c>
      <c r="O65" s="420"/>
      <c r="P65" s="421"/>
      <c r="Q65" s="413">
        <f>IF(COUNTIF(E65:P65,"")=14,"",COUNTIF(E65:P65,"○"))</f>
        <v>2</v>
      </c>
      <c r="R65" s="413"/>
      <c r="S65" s="413">
        <f>IF(COUNTIF(E65:P65,"")=14,"",COUNTIF(E65:P65,"●"))</f>
        <v>0</v>
      </c>
      <c r="T65" s="413"/>
      <c r="U65" s="413">
        <f>IF(COUNTIF(E65:P65,"")=14,"",COUNTIF(E65:P65,"△"))</f>
        <v>1</v>
      </c>
      <c r="V65" s="413"/>
      <c r="W65" s="413">
        <f>IF(COUNTIF(E65:P65,"")=14,"",IF(E66="",0,E66)+IF(H66="",0,H66)+IF(K66="",0,K66)+IF(N66="",0,N66))</f>
        <v>4</v>
      </c>
      <c r="X65" s="413"/>
      <c r="Y65" s="413">
        <f>IF(COUNTIF(E65:P65,"")=14,"",IF(G66="",0,G66)+IF(J66="",0,J66)+IF(M66="",0,M66)+IF(P66="",0,P66))</f>
        <v>1</v>
      </c>
      <c r="Z65" s="413"/>
      <c r="AA65" s="413">
        <f>IF(COUNTIF(E65:P65,"")=14,"",Q65*3+U65)</f>
        <v>7</v>
      </c>
      <c r="AB65" s="413"/>
      <c r="AC65" s="413">
        <f>IF(COUNTIF(E65:P65,"")=14,"",W65-Y65)</f>
        <v>3</v>
      </c>
      <c r="AD65" s="413"/>
      <c r="AE65" s="415">
        <v>1</v>
      </c>
      <c r="AF65" s="416"/>
      <c r="AG65" s="410">
        <f>IF(COUNTIF(E65:P65,"")=14,"",IF(AC65="",0,AC65*10000)+AC65*500+AA65*10)</f>
        <v>31570</v>
      </c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</row>
    <row r="66" spans="1:71" ht="13.5">
      <c r="A66" s="427"/>
      <c r="B66" s="426"/>
      <c r="C66" s="426"/>
      <c r="D66" s="426"/>
      <c r="E66" s="423"/>
      <c r="F66" s="423"/>
      <c r="G66" s="437"/>
      <c r="H66" s="72">
        <f>IF(G68="","",G68)</f>
        <v>1</v>
      </c>
      <c r="I66" s="73" t="s">
        <v>51</v>
      </c>
      <c r="J66" s="72">
        <f>IF(E68="","",E68)</f>
        <v>0</v>
      </c>
      <c r="K66" s="74">
        <f>IF(G70="","",G70)</f>
        <v>2</v>
      </c>
      <c r="L66" s="73" t="s">
        <v>51</v>
      </c>
      <c r="M66" s="75">
        <f>IF(E70="","",E70)</f>
        <v>0</v>
      </c>
      <c r="N66" s="72">
        <f>IF(G72="","",G72)</f>
        <v>1</v>
      </c>
      <c r="O66" s="73" t="s">
        <v>51</v>
      </c>
      <c r="P66" s="75">
        <f>IF(E72="","",E72)</f>
        <v>1</v>
      </c>
      <c r="Q66" s="413"/>
      <c r="R66" s="413"/>
      <c r="S66" s="413"/>
      <c r="T66" s="413"/>
      <c r="U66" s="413"/>
      <c r="V66" s="413"/>
      <c r="W66" s="413"/>
      <c r="X66" s="413"/>
      <c r="Y66" s="413"/>
      <c r="Z66" s="413"/>
      <c r="AA66" s="413"/>
      <c r="AB66" s="413"/>
      <c r="AC66" s="413"/>
      <c r="AD66" s="413"/>
      <c r="AE66" s="497"/>
      <c r="AF66" s="498"/>
      <c r="AG66" s="410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</row>
    <row r="67" spans="1:71" ht="13.5">
      <c r="A67" s="425" t="s">
        <v>169</v>
      </c>
      <c r="B67" s="426"/>
      <c r="C67" s="426"/>
      <c r="D67" s="426"/>
      <c r="E67" s="420" t="str">
        <f>IF(E68&gt;G68,"○",IF(E68&lt;G68,"●",IF(E68="","","△")))</f>
        <v>●</v>
      </c>
      <c r="F67" s="420"/>
      <c r="G67" s="421"/>
      <c r="H67" s="432"/>
      <c r="I67" s="411"/>
      <c r="J67" s="411"/>
      <c r="K67" s="419" t="str">
        <f>IF(H69="○","●",IF(H69="●","○",IF(H69="","","△")))</f>
        <v>●</v>
      </c>
      <c r="L67" s="420"/>
      <c r="M67" s="428"/>
      <c r="N67" s="429" t="str">
        <f>IF(H71="○","●",IF(H71="●","○",IF(H71="","","△")))</f>
        <v>○</v>
      </c>
      <c r="O67" s="420"/>
      <c r="P67" s="421"/>
      <c r="Q67" s="413">
        <f>IF(COUNTIF(E67:P67,"")=14,"",COUNTIF(E67:P67,"○"))</f>
        <v>1</v>
      </c>
      <c r="R67" s="413"/>
      <c r="S67" s="413">
        <f>IF(COUNTIF(E67:P67,"")=14,"",COUNTIF(E67:P67,"●"))</f>
        <v>2</v>
      </c>
      <c r="T67" s="413"/>
      <c r="U67" s="413">
        <f>IF(COUNTIF(E67:P67,"")=14,"",COUNTIF(E67:P67,"△"))</f>
        <v>0</v>
      </c>
      <c r="V67" s="413"/>
      <c r="W67" s="413">
        <f>IF(COUNTIF(E67:P67,"")=14,"",IF(E68="",0,E68)+IF(H68="",0,H68)+IF(K68="",0,K68)+IF(N68="",0,N68))</f>
        <v>2</v>
      </c>
      <c r="X67" s="413"/>
      <c r="Y67" s="413">
        <f>IF(COUNTIF(E67:P67,"")=14,"",IF(G68="",0,G68)+IF(J68="",0,J68)+IF(M68="",0,M68)+IF(P68="",0,P68))</f>
        <v>3</v>
      </c>
      <c r="Z67" s="413"/>
      <c r="AA67" s="413">
        <f>IF(COUNTIF(E67:P67,"")=14,"",Q67*3+U67)</f>
        <v>3</v>
      </c>
      <c r="AB67" s="413"/>
      <c r="AC67" s="413">
        <f>IF(COUNTIF(E67:P67,"")=14,"",W67-Y67)</f>
        <v>-1</v>
      </c>
      <c r="AD67" s="413"/>
      <c r="AE67" s="415">
        <v>3</v>
      </c>
      <c r="AF67" s="416"/>
      <c r="AG67" s="410">
        <f>IF(COUNTIF(E67:P67,"")=14,"",IF(AC67="",0,AC67*10000)+AC67*500+AA67*10)</f>
        <v>-10470</v>
      </c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</row>
    <row r="68" spans="1:104" ht="13.5">
      <c r="A68" s="427"/>
      <c r="B68" s="426"/>
      <c r="C68" s="426"/>
      <c r="D68" s="426"/>
      <c r="E68" s="72">
        <v>0</v>
      </c>
      <c r="F68" s="73" t="s">
        <v>51</v>
      </c>
      <c r="G68" s="75">
        <v>1</v>
      </c>
      <c r="H68" s="433"/>
      <c r="I68" s="423"/>
      <c r="J68" s="423"/>
      <c r="K68" s="74">
        <f>IF(J70="","",J70)</f>
        <v>1</v>
      </c>
      <c r="L68" s="73" t="s">
        <v>51</v>
      </c>
      <c r="M68" s="75">
        <f>IF(H70="","",H70)</f>
        <v>2</v>
      </c>
      <c r="N68" s="72">
        <f>IF(J72="","",J72)</f>
        <v>1</v>
      </c>
      <c r="O68" s="73" t="s">
        <v>51</v>
      </c>
      <c r="P68" s="75">
        <f>IF(H72="","",H72)</f>
        <v>0</v>
      </c>
      <c r="Q68" s="413"/>
      <c r="R68" s="413"/>
      <c r="S68" s="413"/>
      <c r="T68" s="413"/>
      <c r="U68" s="413"/>
      <c r="V68" s="413"/>
      <c r="W68" s="413"/>
      <c r="X68" s="413"/>
      <c r="Y68" s="413"/>
      <c r="Z68" s="413"/>
      <c r="AA68" s="413"/>
      <c r="AB68" s="413"/>
      <c r="AC68" s="413"/>
      <c r="AD68" s="413"/>
      <c r="AE68" s="497"/>
      <c r="AF68" s="498"/>
      <c r="AG68" s="410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CC68" s="80"/>
      <c r="CD68" s="80"/>
      <c r="CE68" s="80"/>
      <c r="CF68" s="80"/>
      <c r="CG68" s="81"/>
      <c r="CH68" s="81"/>
      <c r="CI68" s="82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</row>
    <row r="69" spans="1:104" ht="13.5">
      <c r="A69" s="425" t="s">
        <v>248</v>
      </c>
      <c r="B69" s="426"/>
      <c r="C69" s="426"/>
      <c r="D69" s="426"/>
      <c r="E69" s="420" t="str">
        <f>IF(E70&gt;G70,"○",IF(E70&lt;G70,"●",IF(E70="","","△")))</f>
        <v>●</v>
      </c>
      <c r="F69" s="420"/>
      <c r="G69" s="428"/>
      <c r="H69" s="429" t="str">
        <f>IF(H70&gt;J70,"○",IF(H70&lt;J70,"●",IF(H70="","","△")))</f>
        <v>○</v>
      </c>
      <c r="I69" s="420"/>
      <c r="J69" s="420"/>
      <c r="K69" s="434"/>
      <c r="L69" s="411"/>
      <c r="M69" s="435"/>
      <c r="N69" s="429" t="str">
        <f>IF(K71="○","●",IF(K71="●","○",IF(K71="","","△")))</f>
        <v>○</v>
      </c>
      <c r="O69" s="420"/>
      <c r="P69" s="421"/>
      <c r="Q69" s="413">
        <f>IF(COUNTIF(E69:P69,"")=14,"",COUNTIF(E69:P69,"○"))</f>
        <v>2</v>
      </c>
      <c r="R69" s="413"/>
      <c r="S69" s="413">
        <f>IF(COUNTIF(E69:P69,"")=14,"",COUNTIF(E69:P69,"●"))</f>
        <v>1</v>
      </c>
      <c r="T69" s="413"/>
      <c r="U69" s="413">
        <f>IF(COUNTIF(E69:P69,"")=14,"",COUNTIF(E69:P69,"△"))</f>
        <v>0</v>
      </c>
      <c r="V69" s="413"/>
      <c r="W69" s="413">
        <f>IF(COUNTIF(E69:P69,"")=14,"",IF(E70="",0,E70)+IF(H70="",0,H70)+IF(K70="",0,K70)+IF(N70="",0,N70))</f>
        <v>5</v>
      </c>
      <c r="X69" s="413"/>
      <c r="Y69" s="413">
        <f>IF(COUNTIF(E69:P69,"")=14,"",IF(G70="",0,G70)+IF(J70="",0,J70)+IF(M70="",0,M70)+IF(P70="",0,P70))</f>
        <v>3</v>
      </c>
      <c r="Z69" s="413"/>
      <c r="AA69" s="413">
        <f>IF(COUNTIF(E69:P69,"")=14,"",Q69*3+U69)</f>
        <v>6</v>
      </c>
      <c r="AB69" s="413"/>
      <c r="AC69" s="413">
        <f>IF(COUNTIF(E69:P69,"")=14,"",W69-Y69)</f>
        <v>2</v>
      </c>
      <c r="AD69" s="413"/>
      <c r="AE69" s="415">
        <v>2</v>
      </c>
      <c r="AF69" s="416"/>
      <c r="AG69" s="410">
        <f>IF(COUNTIF(E69:P69,"")=14,"",IF(AC69="",0,AC69*10000)+AC69*500+AA69*10)</f>
        <v>21060</v>
      </c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CC69" s="80"/>
      <c r="CD69" s="80"/>
      <c r="CE69" s="80"/>
      <c r="CF69" s="80"/>
      <c r="CG69" s="81"/>
      <c r="CH69" s="81"/>
      <c r="CI69" s="82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</row>
    <row r="70" spans="1:104" ht="13.5">
      <c r="A70" s="427"/>
      <c r="B70" s="426"/>
      <c r="C70" s="426"/>
      <c r="D70" s="426"/>
      <c r="E70" s="72">
        <v>0</v>
      </c>
      <c r="F70" s="73" t="s">
        <v>51</v>
      </c>
      <c r="G70" s="75">
        <v>2</v>
      </c>
      <c r="H70" s="72">
        <v>2</v>
      </c>
      <c r="I70" s="73" t="s">
        <v>51</v>
      </c>
      <c r="J70" s="72">
        <v>1</v>
      </c>
      <c r="K70" s="436"/>
      <c r="L70" s="423"/>
      <c r="M70" s="437"/>
      <c r="N70" s="72">
        <f>IF(M72="","",M72)</f>
        <v>3</v>
      </c>
      <c r="O70" s="73" t="s">
        <v>51</v>
      </c>
      <c r="P70" s="75">
        <f>IF(K72="","",K72)</f>
        <v>0</v>
      </c>
      <c r="Q70" s="413"/>
      <c r="R70" s="413"/>
      <c r="S70" s="413"/>
      <c r="T70" s="413"/>
      <c r="U70" s="413"/>
      <c r="V70" s="413"/>
      <c r="W70" s="413"/>
      <c r="X70" s="413"/>
      <c r="Y70" s="413"/>
      <c r="Z70" s="413"/>
      <c r="AA70" s="413"/>
      <c r="AB70" s="413"/>
      <c r="AC70" s="413"/>
      <c r="AD70" s="413"/>
      <c r="AE70" s="497"/>
      <c r="AF70" s="498"/>
      <c r="AG70" s="410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</row>
    <row r="71" spans="1:104" ht="13.5">
      <c r="A71" s="425" t="s">
        <v>475</v>
      </c>
      <c r="B71" s="426"/>
      <c r="C71" s="426"/>
      <c r="D71" s="426"/>
      <c r="E71" s="420" t="str">
        <f>IF(E72&gt;G72,"○",IF(E72&lt;G72,"●",IF(E72="","","△")))</f>
        <v>△</v>
      </c>
      <c r="F71" s="420"/>
      <c r="G71" s="428"/>
      <c r="H71" s="429" t="str">
        <f>IF(H72&gt;J72,"○",IF(H72&lt;J72,"●",IF(H72="","","△")))</f>
        <v>●</v>
      </c>
      <c r="I71" s="420"/>
      <c r="J71" s="420"/>
      <c r="K71" s="419" t="str">
        <f>IF(K72&gt;M72,"○",IF(K72&lt;M72,"●",IF(K72="","","△")))</f>
        <v>●</v>
      </c>
      <c r="L71" s="420"/>
      <c r="M71" s="421"/>
      <c r="N71" s="432"/>
      <c r="O71" s="411"/>
      <c r="P71" s="422"/>
      <c r="Q71" s="413">
        <f>IF(COUNTIF(E71:P71,"")=14,"",COUNTIF(E71:P71,"○"))</f>
        <v>0</v>
      </c>
      <c r="R71" s="413"/>
      <c r="S71" s="413">
        <f>IF(COUNTIF(E71:P71,"")=14,"",COUNTIF(E71:P71,"●"))</f>
        <v>2</v>
      </c>
      <c r="T71" s="413"/>
      <c r="U71" s="413">
        <f>IF(COUNTIF(E71:P71,"")=14,"",COUNTIF(E71:P71,"△"))</f>
        <v>1</v>
      </c>
      <c r="V71" s="413"/>
      <c r="W71" s="413">
        <f>IF(COUNTIF(E71:P71,"")=14,"",IF(E72="",0,E72)+IF(H72="",0,H72)+IF(K72="",0,K72)+IF(N72="",0,N72))</f>
        <v>1</v>
      </c>
      <c r="X71" s="413"/>
      <c r="Y71" s="413">
        <f>IF(COUNTIF(E71:P71,"")=14,"",IF(G72="",0,G72)+IF(J72="",0,J72)+IF(M72="",0,M72)+IF(P72="",0,P72))</f>
        <v>5</v>
      </c>
      <c r="Z71" s="413"/>
      <c r="AA71" s="413">
        <f>IF(COUNTIF(E71:P71,"")=14,"",Q71*3+U71)</f>
        <v>1</v>
      </c>
      <c r="AB71" s="413"/>
      <c r="AC71" s="413">
        <f>IF(COUNTIF(E71:P71,"")=14,"",W71-Y71)</f>
        <v>-4</v>
      </c>
      <c r="AD71" s="413"/>
      <c r="AE71" s="415">
        <v>4</v>
      </c>
      <c r="AF71" s="416"/>
      <c r="AG71" s="410">
        <f>IF(COUNTIF(E71:P71,"")=14,"",IF(AC71="",0,AC71*10000)+AC71*500+AA71*10)</f>
        <v>-41990</v>
      </c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</row>
    <row r="72" spans="1:104" ht="14.25" thickBot="1">
      <c r="A72" s="430"/>
      <c r="B72" s="431"/>
      <c r="C72" s="431"/>
      <c r="D72" s="431"/>
      <c r="E72" s="76">
        <v>1</v>
      </c>
      <c r="F72" s="77" t="s">
        <v>51</v>
      </c>
      <c r="G72" s="78">
        <v>1</v>
      </c>
      <c r="H72" s="76">
        <v>0</v>
      </c>
      <c r="I72" s="77" t="s">
        <v>51</v>
      </c>
      <c r="J72" s="76">
        <v>1</v>
      </c>
      <c r="K72" s="79">
        <v>0</v>
      </c>
      <c r="L72" s="77" t="s">
        <v>51</v>
      </c>
      <c r="M72" s="78">
        <v>3</v>
      </c>
      <c r="N72" s="499"/>
      <c r="O72" s="412"/>
      <c r="P72" s="476"/>
      <c r="Q72" s="414"/>
      <c r="R72" s="414"/>
      <c r="S72" s="414"/>
      <c r="T72" s="414"/>
      <c r="U72" s="414"/>
      <c r="V72" s="414"/>
      <c r="W72" s="414"/>
      <c r="X72" s="414"/>
      <c r="Y72" s="414"/>
      <c r="Z72" s="414"/>
      <c r="AA72" s="414"/>
      <c r="AB72" s="414"/>
      <c r="AC72" s="414"/>
      <c r="AD72" s="414"/>
      <c r="AE72" s="417"/>
      <c r="AF72" s="418"/>
      <c r="AG72" s="410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</row>
    <row r="73" spans="1:38" ht="14.25" customHeight="1" thickBot="1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84"/>
      <c r="AK73" s="84"/>
      <c r="AL73" s="84"/>
    </row>
    <row r="74" spans="1:71" ht="13.5">
      <c r="A74" s="446" t="s">
        <v>476</v>
      </c>
      <c r="B74" s="447"/>
      <c r="C74" s="447"/>
      <c r="D74" s="447"/>
      <c r="E74" s="442" t="str">
        <f>IF($A75="","",$A75)</f>
        <v>町田ＪＦＣ</v>
      </c>
      <c r="F74" s="442"/>
      <c r="G74" s="443"/>
      <c r="H74" s="441" t="str">
        <f>IF($A77="","",$A77)</f>
        <v>トッカーノ</v>
      </c>
      <c r="I74" s="442"/>
      <c r="J74" s="443"/>
      <c r="K74" s="441" t="str">
        <f>IF($A79="","",$A79)</f>
        <v>帝京ＦＣ</v>
      </c>
      <c r="L74" s="442"/>
      <c r="M74" s="443"/>
      <c r="N74" s="441" t="str">
        <f>IF($A81="","",$A81)</f>
        <v>コンフィアール町田</v>
      </c>
      <c r="O74" s="442"/>
      <c r="P74" s="442"/>
      <c r="Q74" s="438" t="s">
        <v>43</v>
      </c>
      <c r="R74" s="438"/>
      <c r="S74" s="438" t="s">
        <v>44</v>
      </c>
      <c r="T74" s="438"/>
      <c r="U74" s="438" t="s">
        <v>45</v>
      </c>
      <c r="V74" s="438"/>
      <c r="W74" s="438" t="s">
        <v>46</v>
      </c>
      <c r="X74" s="438"/>
      <c r="Y74" s="438" t="s">
        <v>47</v>
      </c>
      <c r="Z74" s="438"/>
      <c r="AA74" s="438" t="s">
        <v>48</v>
      </c>
      <c r="AB74" s="438"/>
      <c r="AC74" s="439" t="s">
        <v>49</v>
      </c>
      <c r="AD74" s="439"/>
      <c r="AE74" s="438" t="s">
        <v>50</v>
      </c>
      <c r="AF74" s="440"/>
      <c r="AG74" s="47"/>
      <c r="AJ74" s="228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</row>
    <row r="75" spans="1:71" ht="13.5">
      <c r="A75" s="425" t="s">
        <v>118</v>
      </c>
      <c r="B75" s="426"/>
      <c r="C75" s="426"/>
      <c r="D75" s="426"/>
      <c r="E75" s="411"/>
      <c r="F75" s="411"/>
      <c r="G75" s="435"/>
      <c r="H75" s="429" t="str">
        <f>IF(E77="○","●",IF(E77="●","○",IF(E77="","","△")))</f>
        <v>●</v>
      </c>
      <c r="I75" s="420"/>
      <c r="J75" s="420"/>
      <c r="K75" s="419" t="str">
        <f>IF(E79="○","●",IF(E79="●","○",IF(E79="","","△")))</f>
        <v>△</v>
      </c>
      <c r="L75" s="420"/>
      <c r="M75" s="428"/>
      <c r="N75" s="429" t="str">
        <f>IF(E81="○","●",IF(E81="●","○",IF(E81="","","△")))</f>
        <v>○</v>
      </c>
      <c r="O75" s="420"/>
      <c r="P75" s="421"/>
      <c r="Q75" s="413">
        <f>IF(COUNTIF(E75:P75,"")=14,"",COUNTIF(E75:P75,"○"))</f>
        <v>1</v>
      </c>
      <c r="R75" s="413"/>
      <c r="S75" s="413">
        <f>IF(COUNTIF(E75:P75,"")=14,"",COUNTIF(E75:P75,"●"))</f>
        <v>1</v>
      </c>
      <c r="T75" s="413"/>
      <c r="U75" s="413">
        <f>IF(COUNTIF(E75:P75,"")=14,"",COUNTIF(E75:P75,"△"))</f>
        <v>1</v>
      </c>
      <c r="V75" s="413"/>
      <c r="W75" s="413">
        <f>IF(COUNTIF(E75:P75,"")=14,"",IF(E76="",0,E76)+IF(H76="",0,H76)+IF(K76="",0,K76)+IF(N76="",0,N76))</f>
        <v>6</v>
      </c>
      <c r="X75" s="413"/>
      <c r="Y75" s="413">
        <f>IF(COUNTIF(E75:P75,"")=14,"",IF(G76="",0,G76)+IF(J76="",0,J76)+IF(M76="",0,M76)+IF(P76="",0,P76))</f>
        <v>4</v>
      </c>
      <c r="Z75" s="413"/>
      <c r="AA75" s="413">
        <f>IF(COUNTIF(E75:P75,"")=14,"",Q75*3+U75)</f>
        <v>4</v>
      </c>
      <c r="AB75" s="413"/>
      <c r="AC75" s="413">
        <f>IF(COUNTIF(E75:P75,"")=14,"",W75-Y75)</f>
        <v>2</v>
      </c>
      <c r="AD75" s="413"/>
      <c r="AE75" s="415">
        <v>3</v>
      </c>
      <c r="AF75" s="416"/>
      <c r="AG75" s="410">
        <f>IF(COUNTIF(E75:P75,"")=14,"",IF(AC75="",0,AC75*10000)+AC75*500+AA75*10)</f>
        <v>21040</v>
      </c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</row>
    <row r="76" spans="1:71" ht="13.5">
      <c r="A76" s="427"/>
      <c r="B76" s="426"/>
      <c r="C76" s="426"/>
      <c r="D76" s="426"/>
      <c r="E76" s="423"/>
      <c r="F76" s="423"/>
      <c r="G76" s="437"/>
      <c r="H76" s="72">
        <f>IF(G78="","",G78)</f>
        <v>0</v>
      </c>
      <c r="I76" s="73" t="s">
        <v>51</v>
      </c>
      <c r="J76" s="72">
        <f>IF(E78="","",E78)</f>
        <v>1</v>
      </c>
      <c r="K76" s="74">
        <f>IF(G80="","",G80)</f>
        <v>2</v>
      </c>
      <c r="L76" s="73" t="s">
        <v>51</v>
      </c>
      <c r="M76" s="75">
        <f>IF(E80="","",E80)</f>
        <v>2</v>
      </c>
      <c r="N76" s="72">
        <f>IF(G82="","",G82)</f>
        <v>4</v>
      </c>
      <c r="O76" s="73" t="s">
        <v>51</v>
      </c>
      <c r="P76" s="75">
        <f>IF(E82="","",E82)</f>
        <v>1</v>
      </c>
      <c r="Q76" s="413"/>
      <c r="R76" s="413"/>
      <c r="S76" s="413"/>
      <c r="T76" s="413"/>
      <c r="U76" s="413"/>
      <c r="V76" s="413"/>
      <c r="W76" s="413"/>
      <c r="X76" s="413"/>
      <c r="Y76" s="413"/>
      <c r="Z76" s="413"/>
      <c r="AA76" s="413"/>
      <c r="AB76" s="413"/>
      <c r="AC76" s="413"/>
      <c r="AD76" s="413"/>
      <c r="AE76" s="497"/>
      <c r="AF76" s="498"/>
      <c r="AG76" s="410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</row>
    <row r="77" spans="1:71" ht="13.5">
      <c r="A77" s="425" t="s">
        <v>477</v>
      </c>
      <c r="B77" s="426"/>
      <c r="C77" s="426"/>
      <c r="D77" s="426"/>
      <c r="E77" s="420" t="str">
        <f>IF(E78&gt;G78,"○",IF(E78&lt;G78,"●",IF(E78="","","△")))</f>
        <v>○</v>
      </c>
      <c r="F77" s="420"/>
      <c r="G77" s="421"/>
      <c r="H77" s="432"/>
      <c r="I77" s="411"/>
      <c r="J77" s="411"/>
      <c r="K77" s="419" t="str">
        <f>IF(H79="○","●",IF(H79="●","○",IF(H79="","","△")))</f>
        <v>●</v>
      </c>
      <c r="L77" s="420"/>
      <c r="M77" s="428"/>
      <c r="N77" s="429" t="str">
        <f>IF(H81="○","●",IF(H81="●","○",IF(H81="","","△")))</f>
        <v>○</v>
      </c>
      <c r="O77" s="420"/>
      <c r="P77" s="421"/>
      <c r="Q77" s="413">
        <f>IF(COUNTIF(E77:P77,"")=14,"",COUNTIF(E77:P77,"○"))</f>
        <v>2</v>
      </c>
      <c r="R77" s="413"/>
      <c r="S77" s="413">
        <f>IF(COUNTIF(E77:P77,"")=14,"",COUNTIF(E77:P77,"●"))</f>
        <v>1</v>
      </c>
      <c r="T77" s="413"/>
      <c r="U77" s="413">
        <f>IF(COUNTIF(E77:P77,"")=14,"",COUNTIF(E77:P77,"△"))</f>
        <v>0</v>
      </c>
      <c r="V77" s="413"/>
      <c r="W77" s="413">
        <f>IF(COUNTIF(E77:P77,"")=14,"",IF(E78="",0,E78)+IF(H78="",0,H78)+IF(K78="",0,K78)+IF(N78="",0,N78))</f>
        <v>5</v>
      </c>
      <c r="X77" s="413"/>
      <c r="Y77" s="413">
        <f>IF(COUNTIF(E77:P77,"")=14,"",IF(G78="",0,G78)+IF(J78="",0,J78)+IF(M78="",0,M78)+IF(P78="",0,P78))</f>
        <v>5</v>
      </c>
      <c r="Z77" s="413"/>
      <c r="AA77" s="413">
        <f>IF(COUNTIF(E77:P77,"")=14,"",Q77*3+U77)</f>
        <v>6</v>
      </c>
      <c r="AB77" s="413"/>
      <c r="AC77" s="413">
        <f>IF(COUNTIF(E77:P77,"")=14,"",W77-Y77)</f>
        <v>0</v>
      </c>
      <c r="AD77" s="413"/>
      <c r="AE77" s="415">
        <v>1</v>
      </c>
      <c r="AF77" s="416"/>
      <c r="AG77" s="410">
        <f>IF(COUNTIF(E77:P77,"")=14,"",IF(AC77="",0,AC77*10000)+AC77*500+AA77*10)</f>
        <v>60</v>
      </c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</row>
    <row r="78" spans="1:104" ht="13.5">
      <c r="A78" s="427"/>
      <c r="B78" s="426"/>
      <c r="C78" s="426"/>
      <c r="D78" s="426"/>
      <c r="E78" s="72">
        <v>1</v>
      </c>
      <c r="F78" s="73" t="s">
        <v>51</v>
      </c>
      <c r="G78" s="75">
        <v>0</v>
      </c>
      <c r="H78" s="433"/>
      <c r="I78" s="423"/>
      <c r="J78" s="423"/>
      <c r="K78" s="74">
        <f>IF(J80="","",J80)</f>
        <v>0</v>
      </c>
      <c r="L78" s="73" t="s">
        <v>51</v>
      </c>
      <c r="M78" s="75">
        <f>IF(H80="","",H80)</f>
        <v>3</v>
      </c>
      <c r="N78" s="72">
        <f>IF(J82="","",J82)</f>
        <v>4</v>
      </c>
      <c r="O78" s="73" t="s">
        <v>51</v>
      </c>
      <c r="P78" s="75">
        <f>IF(H82="","",H82)</f>
        <v>2</v>
      </c>
      <c r="Q78" s="413"/>
      <c r="R78" s="413"/>
      <c r="S78" s="413"/>
      <c r="T78" s="413"/>
      <c r="U78" s="413"/>
      <c r="V78" s="413"/>
      <c r="W78" s="413"/>
      <c r="X78" s="413"/>
      <c r="Y78" s="413"/>
      <c r="Z78" s="413"/>
      <c r="AA78" s="413"/>
      <c r="AB78" s="413"/>
      <c r="AC78" s="413"/>
      <c r="AD78" s="413"/>
      <c r="AE78" s="497"/>
      <c r="AF78" s="498"/>
      <c r="AG78" s="410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CC78" s="80"/>
      <c r="CD78" s="80"/>
      <c r="CE78" s="80"/>
      <c r="CF78" s="80"/>
      <c r="CG78" s="81"/>
      <c r="CH78" s="81"/>
      <c r="CI78" s="82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</row>
    <row r="79" spans="1:104" ht="13.5">
      <c r="A79" s="425" t="s">
        <v>158</v>
      </c>
      <c r="B79" s="426"/>
      <c r="C79" s="426"/>
      <c r="D79" s="426"/>
      <c r="E79" s="420" t="str">
        <f>IF(E80&gt;G80,"○",IF(E80&lt;G80,"●",IF(E80="","","△")))</f>
        <v>△</v>
      </c>
      <c r="F79" s="420"/>
      <c r="G79" s="428"/>
      <c r="H79" s="429" t="str">
        <f>IF(H80&gt;J80,"○",IF(H80&lt;J80,"●",IF(H80="","","△")))</f>
        <v>○</v>
      </c>
      <c r="I79" s="420"/>
      <c r="J79" s="420"/>
      <c r="K79" s="434"/>
      <c r="L79" s="411"/>
      <c r="M79" s="435"/>
      <c r="N79" s="429" t="str">
        <f>IF(K81="○","●",IF(K81="●","○",IF(K81="","","△")))</f>
        <v>△</v>
      </c>
      <c r="O79" s="420"/>
      <c r="P79" s="421"/>
      <c r="Q79" s="413">
        <f>IF(COUNTIF(E79:P79,"")=14,"",COUNTIF(E79:P79,"○"))</f>
        <v>1</v>
      </c>
      <c r="R79" s="413"/>
      <c r="S79" s="413">
        <f>IF(COUNTIF(E79:P79,"")=14,"",COUNTIF(E79:P79,"●"))</f>
        <v>0</v>
      </c>
      <c r="T79" s="413"/>
      <c r="U79" s="413">
        <f>IF(COUNTIF(E79:P79,"")=14,"",COUNTIF(E79:P79,"△"))</f>
        <v>2</v>
      </c>
      <c r="V79" s="413"/>
      <c r="W79" s="413">
        <f>IF(COUNTIF(E79:P79,"")=14,"",IF(E80="",0,E80)+IF(H80="",0,H80)+IF(K80="",0,K80)+IF(N80="",0,N80))</f>
        <v>7</v>
      </c>
      <c r="X79" s="413"/>
      <c r="Y79" s="413">
        <f>IF(COUNTIF(E79:P79,"")=14,"",IF(G80="",0,G80)+IF(J80="",0,J80)+IF(M80="",0,M80)+IF(P80="",0,P80))</f>
        <v>4</v>
      </c>
      <c r="Z79" s="413"/>
      <c r="AA79" s="413">
        <f>IF(COUNTIF(E79:P79,"")=14,"",Q79*3+U79)</f>
        <v>5</v>
      </c>
      <c r="AB79" s="413"/>
      <c r="AC79" s="413">
        <f>IF(COUNTIF(E79:P79,"")=14,"",W79-Y79)</f>
        <v>3</v>
      </c>
      <c r="AD79" s="413"/>
      <c r="AE79" s="415">
        <v>2</v>
      </c>
      <c r="AF79" s="416"/>
      <c r="AG79" s="410">
        <f>IF(COUNTIF(E79:P79,"")=14,"",IF(AC79="",0,AC79*10000)+AC79*500+AA79*10)</f>
        <v>31550</v>
      </c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CC79" s="80"/>
      <c r="CD79" s="80"/>
      <c r="CE79" s="80"/>
      <c r="CF79" s="80"/>
      <c r="CG79" s="81"/>
      <c r="CH79" s="81"/>
      <c r="CI79" s="82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</row>
    <row r="80" spans="1:104" ht="13.5">
      <c r="A80" s="427"/>
      <c r="B80" s="426"/>
      <c r="C80" s="426"/>
      <c r="D80" s="426"/>
      <c r="E80" s="72">
        <v>2</v>
      </c>
      <c r="F80" s="73" t="s">
        <v>51</v>
      </c>
      <c r="G80" s="75">
        <v>2</v>
      </c>
      <c r="H80" s="72">
        <v>3</v>
      </c>
      <c r="I80" s="73" t="s">
        <v>51</v>
      </c>
      <c r="J80" s="72">
        <v>0</v>
      </c>
      <c r="K80" s="436"/>
      <c r="L80" s="423"/>
      <c r="M80" s="437"/>
      <c r="N80" s="72">
        <f>IF(M82="","",M82)</f>
        <v>2</v>
      </c>
      <c r="O80" s="73" t="s">
        <v>51</v>
      </c>
      <c r="P80" s="75">
        <f>IF(K82="","",K82)</f>
        <v>2</v>
      </c>
      <c r="Q80" s="413"/>
      <c r="R80" s="413"/>
      <c r="S80" s="413"/>
      <c r="T80" s="413"/>
      <c r="U80" s="413"/>
      <c r="V80" s="413"/>
      <c r="W80" s="413"/>
      <c r="X80" s="413"/>
      <c r="Y80" s="413"/>
      <c r="Z80" s="413"/>
      <c r="AA80" s="413"/>
      <c r="AB80" s="413"/>
      <c r="AC80" s="413"/>
      <c r="AD80" s="413"/>
      <c r="AE80" s="497"/>
      <c r="AF80" s="498"/>
      <c r="AG80" s="410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</row>
    <row r="81" spans="1:104" ht="13.5">
      <c r="A81" s="425" t="s">
        <v>186</v>
      </c>
      <c r="B81" s="426"/>
      <c r="C81" s="426"/>
      <c r="D81" s="426"/>
      <c r="E81" s="420" t="str">
        <f>IF(E82&gt;G82,"○",IF(E82&lt;G82,"●",IF(E82="","","△")))</f>
        <v>●</v>
      </c>
      <c r="F81" s="420"/>
      <c r="G81" s="428"/>
      <c r="H81" s="429" t="str">
        <f>IF(H82&gt;J82,"○",IF(H82&lt;J82,"●",IF(H82="","","△")))</f>
        <v>●</v>
      </c>
      <c r="I81" s="420"/>
      <c r="J81" s="420"/>
      <c r="K81" s="419" t="str">
        <f>IF(K82&gt;M82,"○",IF(K82&lt;M82,"●",IF(K82="","","△")))</f>
        <v>△</v>
      </c>
      <c r="L81" s="420"/>
      <c r="M81" s="421"/>
      <c r="N81" s="432"/>
      <c r="O81" s="411"/>
      <c r="P81" s="422"/>
      <c r="Q81" s="413">
        <f>IF(COUNTIF(E81:P81,"")=14,"",COUNTIF(E81:P81,"○"))</f>
        <v>0</v>
      </c>
      <c r="R81" s="413"/>
      <c r="S81" s="413">
        <f>IF(COUNTIF(E81:P81,"")=14,"",COUNTIF(E81:P81,"●"))</f>
        <v>2</v>
      </c>
      <c r="T81" s="413"/>
      <c r="U81" s="413">
        <f>IF(COUNTIF(E81:P81,"")=14,"",COUNTIF(E81:P81,"△"))</f>
        <v>1</v>
      </c>
      <c r="V81" s="413"/>
      <c r="W81" s="413">
        <f>IF(COUNTIF(E81:P81,"")=14,"",IF(E82="",0,E82)+IF(H82="",0,H82)+IF(K82="",0,K82)+IF(N82="",0,N82))</f>
        <v>5</v>
      </c>
      <c r="X81" s="413"/>
      <c r="Y81" s="413">
        <f>IF(COUNTIF(E81:P81,"")=14,"",IF(G82="",0,G82)+IF(J82="",0,J82)+IF(M82="",0,M82)+IF(P82="",0,P82))</f>
        <v>10</v>
      </c>
      <c r="Z81" s="413"/>
      <c r="AA81" s="413">
        <f>IF(COUNTIF(E81:P81,"")=14,"",Q81*3+U81)</f>
        <v>1</v>
      </c>
      <c r="AB81" s="413"/>
      <c r="AC81" s="413">
        <f>IF(COUNTIF(E81:P81,"")=14,"",W81-Y81)</f>
        <v>-5</v>
      </c>
      <c r="AD81" s="413"/>
      <c r="AE81" s="415">
        <f>IF(COUNTIF(E81:P81,"")=14,"",RANK(AG81,$AG$75:$AG$82,0))</f>
        <v>4</v>
      </c>
      <c r="AF81" s="416"/>
      <c r="AG81" s="410">
        <f>IF(COUNTIF(E81:P81,"")=14,"",IF(AC81="",0,AC81*10000)+AC81*500+AA81*10)</f>
        <v>-52490</v>
      </c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</row>
    <row r="82" spans="1:104" ht="14.25" thickBot="1">
      <c r="A82" s="430"/>
      <c r="B82" s="431"/>
      <c r="C82" s="431"/>
      <c r="D82" s="431"/>
      <c r="E82" s="76">
        <v>1</v>
      </c>
      <c r="F82" s="77" t="s">
        <v>51</v>
      </c>
      <c r="G82" s="78">
        <v>4</v>
      </c>
      <c r="H82" s="76">
        <v>2</v>
      </c>
      <c r="I82" s="77" t="s">
        <v>51</v>
      </c>
      <c r="J82" s="76">
        <v>4</v>
      </c>
      <c r="K82" s="79">
        <v>2</v>
      </c>
      <c r="L82" s="77" t="s">
        <v>51</v>
      </c>
      <c r="M82" s="78">
        <v>2</v>
      </c>
      <c r="N82" s="499"/>
      <c r="O82" s="412"/>
      <c r="P82" s="476"/>
      <c r="Q82" s="414"/>
      <c r="R82" s="414"/>
      <c r="S82" s="414"/>
      <c r="T82" s="414"/>
      <c r="U82" s="414"/>
      <c r="V82" s="414"/>
      <c r="W82" s="414"/>
      <c r="X82" s="414"/>
      <c r="Y82" s="414"/>
      <c r="Z82" s="414"/>
      <c r="AA82" s="414"/>
      <c r="AB82" s="414"/>
      <c r="AC82" s="414"/>
      <c r="AD82" s="414"/>
      <c r="AE82" s="417"/>
      <c r="AF82" s="418"/>
      <c r="AG82" s="410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</row>
  </sheetData>
  <sheetProtection/>
  <mergeCells count="554">
    <mergeCell ref="A1:AF1"/>
    <mergeCell ref="A2:AF2"/>
    <mergeCell ref="Y81:Z82"/>
    <mergeCell ref="AA81:AB82"/>
    <mergeCell ref="AC81:AD82"/>
    <mergeCell ref="AE81:AF82"/>
    <mergeCell ref="W81:X82"/>
    <mergeCell ref="AE77:AF78"/>
    <mergeCell ref="AE75:AF76"/>
    <mergeCell ref="W74:X74"/>
    <mergeCell ref="AG81:AG82"/>
    <mergeCell ref="AG79:AG80"/>
    <mergeCell ref="A81:D82"/>
    <mergeCell ref="E81:G81"/>
    <mergeCell ref="H81:J81"/>
    <mergeCell ref="K81:M81"/>
    <mergeCell ref="N81:P82"/>
    <mergeCell ref="Q81:R82"/>
    <mergeCell ref="S81:T82"/>
    <mergeCell ref="U81:V82"/>
    <mergeCell ref="AG77:AG78"/>
    <mergeCell ref="A79:D80"/>
    <mergeCell ref="E79:G79"/>
    <mergeCell ref="H79:J79"/>
    <mergeCell ref="K79:M80"/>
    <mergeCell ref="N79:P79"/>
    <mergeCell ref="Q79:R80"/>
    <mergeCell ref="S79:T80"/>
    <mergeCell ref="AE79:AF80"/>
    <mergeCell ref="AC77:AD78"/>
    <mergeCell ref="AG75:AG76"/>
    <mergeCell ref="A77:D78"/>
    <mergeCell ref="E77:G77"/>
    <mergeCell ref="H77:J78"/>
    <mergeCell ref="K77:M77"/>
    <mergeCell ref="N77:P77"/>
    <mergeCell ref="Q77:R78"/>
    <mergeCell ref="S77:T78"/>
    <mergeCell ref="U77:V78"/>
    <mergeCell ref="AA75:AB76"/>
    <mergeCell ref="AE74:AF74"/>
    <mergeCell ref="A75:D76"/>
    <mergeCell ref="E75:G76"/>
    <mergeCell ref="Q75:R76"/>
    <mergeCell ref="S75:T76"/>
    <mergeCell ref="U75:V76"/>
    <mergeCell ref="W75:X76"/>
    <mergeCell ref="Y75:Z76"/>
    <mergeCell ref="AC75:AD76"/>
    <mergeCell ref="H75:J75"/>
    <mergeCell ref="AE71:AF72"/>
    <mergeCell ref="AG71:AG72"/>
    <mergeCell ref="A74:D74"/>
    <mergeCell ref="E74:G74"/>
    <mergeCell ref="H74:J74"/>
    <mergeCell ref="K74:M74"/>
    <mergeCell ref="N74:P74"/>
    <mergeCell ref="Q74:R74"/>
    <mergeCell ref="S74:T74"/>
    <mergeCell ref="AC71:AD72"/>
    <mergeCell ref="AE69:AF70"/>
    <mergeCell ref="AG69:AG70"/>
    <mergeCell ref="A71:D72"/>
    <mergeCell ref="E71:G71"/>
    <mergeCell ref="H71:J71"/>
    <mergeCell ref="K71:M71"/>
    <mergeCell ref="N71:P72"/>
    <mergeCell ref="Q71:R72"/>
    <mergeCell ref="S71:T72"/>
    <mergeCell ref="A69:D70"/>
    <mergeCell ref="E69:G69"/>
    <mergeCell ref="H69:J69"/>
    <mergeCell ref="K69:M70"/>
    <mergeCell ref="N69:P69"/>
    <mergeCell ref="Q69:R70"/>
    <mergeCell ref="AE64:AF64"/>
    <mergeCell ref="S64:T64"/>
    <mergeCell ref="U64:V64"/>
    <mergeCell ref="W64:X64"/>
    <mergeCell ref="Y64:Z64"/>
    <mergeCell ref="W69:X70"/>
    <mergeCell ref="S69:T70"/>
    <mergeCell ref="U69:V70"/>
    <mergeCell ref="AC64:AD64"/>
    <mergeCell ref="AG65:AG66"/>
    <mergeCell ref="A67:D68"/>
    <mergeCell ref="E67:G67"/>
    <mergeCell ref="H67:J68"/>
    <mergeCell ref="K67:M67"/>
    <mergeCell ref="N67:P67"/>
    <mergeCell ref="Q67:R68"/>
    <mergeCell ref="S67:T68"/>
    <mergeCell ref="AG67:AG68"/>
    <mergeCell ref="AE67:AF68"/>
    <mergeCell ref="A64:D64"/>
    <mergeCell ref="E64:G64"/>
    <mergeCell ref="H64:J64"/>
    <mergeCell ref="K64:M64"/>
    <mergeCell ref="N64:P64"/>
    <mergeCell ref="Q64:R64"/>
    <mergeCell ref="AG59:AG60"/>
    <mergeCell ref="A61:D62"/>
    <mergeCell ref="E61:G61"/>
    <mergeCell ref="H61:J61"/>
    <mergeCell ref="K61:M61"/>
    <mergeCell ref="N61:P62"/>
    <mergeCell ref="Q61:R62"/>
    <mergeCell ref="S61:T62"/>
    <mergeCell ref="AE61:AF62"/>
    <mergeCell ref="AG61:AG62"/>
    <mergeCell ref="AG57:AG58"/>
    <mergeCell ref="A59:D60"/>
    <mergeCell ref="E59:G59"/>
    <mergeCell ref="H59:J59"/>
    <mergeCell ref="K59:M60"/>
    <mergeCell ref="N59:P59"/>
    <mergeCell ref="Q59:R60"/>
    <mergeCell ref="S59:T60"/>
    <mergeCell ref="AE59:AF60"/>
    <mergeCell ref="AG55:AG56"/>
    <mergeCell ref="A57:D58"/>
    <mergeCell ref="E57:G57"/>
    <mergeCell ref="H57:J58"/>
    <mergeCell ref="K57:M57"/>
    <mergeCell ref="N57:P57"/>
    <mergeCell ref="Q57:R58"/>
    <mergeCell ref="S57:T58"/>
    <mergeCell ref="U57:V58"/>
    <mergeCell ref="W57:X58"/>
    <mergeCell ref="Y57:Z58"/>
    <mergeCell ref="AA57:AB58"/>
    <mergeCell ref="AE54:AF54"/>
    <mergeCell ref="AC57:AD58"/>
    <mergeCell ref="AE57:AF58"/>
    <mergeCell ref="AE55:AF56"/>
    <mergeCell ref="A54:D54"/>
    <mergeCell ref="U54:V54"/>
    <mergeCell ref="S54:T54"/>
    <mergeCell ref="AC54:AD54"/>
    <mergeCell ref="E54:G54"/>
    <mergeCell ref="H54:J54"/>
    <mergeCell ref="K54:M54"/>
    <mergeCell ref="N54:P54"/>
    <mergeCell ref="W54:X54"/>
    <mergeCell ref="U55:V56"/>
    <mergeCell ref="AC55:AD56"/>
    <mergeCell ref="AA55:AB56"/>
    <mergeCell ref="H55:J55"/>
    <mergeCell ref="K55:M55"/>
    <mergeCell ref="N55:P55"/>
    <mergeCell ref="W55:X56"/>
    <mergeCell ref="Y55:Z56"/>
    <mergeCell ref="A55:D56"/>
    <mergeCell ref="E55:G56"/>
    <mergeCell ref="Q55:R56"/>
    <mergeCell ref="S55:T56"/>
    <mergeCell ref="A49:D50"/>
    <mergeCell ref="Q54:R54"/>
    <mergeCell ref="AE49:AF50"/>
    <mergeCell ref="E49:G49"/>
    <mergeCell ref="H49:J49"/>
    <mergeCell ref="K49:M50"/>
    <mergeCell ref="N49:P49"/>
    <mergeCell ref="AA51:AB52"/>
    <mergeCell ref="Y54:Z54"/>
    <mergeCell ref="AA54:AB54"/>
    <mergeCell ref="N51:P52"/>
    <mergeCell ref="Q51:R52"/>
    <mergeCell ref="AG51:AG52"/>
    <mergeCell ref="Y51:Z52"/>
    <mergeCell ref="AE51:AF52"/>
    <mergeCell ref="W51:X52"/>
    <mergeCell ref="A51:D52"/>
    <mergeCell ref="E51:G51"/>
    <mergeCell ref="H51:J51"/>
    <mergeCell ref="K51:M51"/>
    <mergeCell ref="S45:T46"/>
    <mergeCell ref="U45:V46"/>
    <mergeCell ref="S47:T48"/>
    <mergeCell ref="AG49:AG50"/>
    <mergeCell ref="W49:X50"/>
    <mergeCell ref="Y49:Z50"/>
    <mergeCell ref="AA49:AB50"/>
    <mergeCell ref="Y47:Z48"/>
    <mergeCell ref="AC49:AD50"/>
    <mergeCell ref="S49:T50"/>
    <mergeCell ref="K45:M45"/>
    <mergeCell ref="K47:M47"/>
    <mergeCell ref="N47:P47"/>
    <mergeCell ref="Q47:R48"/>
    <mergeCell ref="A44:D44"/>
    <mergeCell ref="Q49:R50"/>
    <mergeCell ref="A45:D46"/>
    <mergeCell ref="E45:G46"/>
    <mergeCell ref="Q45:R46"/>
    <mergeCell ref="A47:D48"/>
    <mergeCell ref="E47:G47"/>
    <mergeCell ref="H47:J48"/>
    <mergeCell ref="N45:P45"/>
    <mergeCell ref="H45:J45"/>
    <mergeCell ref="AE39:AF40"/>
    <mergeCell ref="AE44:AF44"/>
    <mergeCell ref="AC41:AD42"/>
    <mergeCell ref="AC39:AD40"/>
    <mergeCell ref="AE41:AF42"/>
    <mergeCell ref="S44:T44"/>
    <mergeCell ref="U44:V44"/>
    <mergeCell ref="W44:X44"/>
    <mergeCell ref="U41:V42"/>
    <mergeCell ref="S41:T42"/>
    <mergeCell ref="W41:X42"/>
    <mergeCell ref="AG41:AG42"/>
    <mergeCell ref="E44:G44"/>
    <mergeCell ref="H44:J44"/>
    <mergeCell ref="K44:M44"/>
    <mergeCell ref="N44:P44"/>
    <mergeCell ref="Q44:R44"/>
    <mergeCell ref="Y44:Z44"/>
    <mergeCell ref="AA44:AB44"/>
    <mergeCell ref="N41:P42"/>
    <mergeCell ref="Q41:R42"/>
    <mergeCell ref="A41:D42"/>
    <mergeCell ref="E41:G41"/>
    <mergeCell ref="H41:J41"/>
    <mergeCell ref="K41:M41"/>
    <mergeCell ref="AG37:AG38"/>
    <mergeCell ref="A39:D40"/>
    <mergeCell ref="E39:G39"/>
    <mergeCell ref="H39:J39"/>
    <mergeCell ref="K39:M40"/>
    <mergeCell ref="N39:P39"/>
    <mergeCell ref="Q39:R40"/>
    <mergeCell ref="S39:T40"/>
    <mergeCell ref="U39:V40"/>
    <mergeCell ref="AG39:AG40"/>
    <mergeCell ref="Q34:R34"/>
    <mergeCell ref="S34:T34"/>
    <mergeCell ref="AG35:AG36"/>
    <mergeCell ref="A37:D38"/>
    <mergeCell ref="E37:G37"/>
    <mergeCell ref="H37:J38"/>
    <mergeCell ref="K37:M37"/>
    <mergeCell ref="N37:P37"/>
    <mergeCell ref="Q37:R38"/>
    <mergeCell ref="S37:T38"/>
    <mergeCell ref="A35:D36"/>
    <mergeCell ref="E35:G36"/>
    <mergeCell ref="Q35:R36"/>
    <mergeCell ref="S35:T36"/>
    <mergeCell ref="H35:J35"/>
    <mergeCell ref="K35:M35"/>
    <mergeCell ref="N35:P35"/>
    <mergeCell ref="Y31:Z32"/>
    <mergeCell ref="AA31:AB32"/>
    <mergeCell ref="Y35:Z36"/>
    <mergeCell ref="AA35:AB36"/>
    <mergeCell ref="AG31:AG32"/>
    <mergeCell ref="A34:D34"/>
    <mergeCell ref="E34:G34"/>
    <mergeCell ref="H34:J34"/>
    <mergeCell ref="K34:M34"/>
    <mergeCell ref="N34:P34"/>
    <mergeCell ref="U34:V34"/>
    <mergeCell ref="W34:X34"/>
    <mergeCell ref="Y34:Z34"/>
    <mergeCell ref="AA34:AB34"/>
    <mergeCell ref="AG29:AG30"/>
    <mergeCell ref="A31:D32"/>
    <mergeCell ref="E31:G31"/>
    <mergeCell ref="H31:J31"/>
    <mergeCell ref="K31:M31"/>
    <mergeCell ref="N31:P32"/>
    <mergeCell ref="Q31:R32"/>
    <mergeCell ref="S31:T32"/>
    <mergeCell ref="U31:V32"/>
    <mergeCell ref="W31:X32"/>
    <mergeCell ref="AC27:AD28"/>
    <mergeCell ref="AE27:AF28"/>
    <mergeCell ref="AG27:AG28"/>
    <mergeCell ref="A29:D30"/>
    <mergeCell ref="E29:G29"/>
    <mergeCell ref="H29:J29"/>
    <mergeCell ref="K29:M30"/>
    <mergeCell ref="N29:P29"/>
    <mergeCell ref="Q29:R30"/>
    <mergeCell ref="S29:T30"/>
    <mergeCell ref="AE25:AF26"/>
    <mergeCell ref="AG25:AG26"/>
    <mergeCell ref="A27:D28"/>
    <mergeCell ref="E27:G27"/>
    <mergeCell ref="H27:J28"/>
    <mergeCell ref="K27:M27"/>
    <mergeCell ref="N27:P27"/>
    <mergeCell ref="Q27:R28"/>
    <mergeCell ref="S27:T28"/>
    <mergeCell ref="U27:V28"/>
    <mergeCell ref="AE24:AF24"/>
    <mergeCell ref="A25:D26"/>
    <mergeCell ref="E25:G26"/>
    <mergeCell ref="Q25:R26"/>
    <mergeCell ref="S25:T26"/>
    <mergeCell ref="U25:V26"/>
    <mergeCell ref="W24:X24"/>
    <mergeCell ref="Y24:Z24"/>
    <mergeCell ref="AA24:AB24"/>
    <mergeCell ref="AC24:AD24"/>
    <mergeCell ref="AE21:AF22"/>
    <mergeCell ref="AG21:AG22"/>
    <mergeCell ref="A24:D24"/>
    <mergeCell ref="E24:G24"/>
    <mergeCell ref="H24:J24"/>
    <mergeCell ref="K24:M24"/>
    <mergeCell ref="N24:P24"/>
    <mergeCell ref="Q24:R24"/>
    <mergeCell ref="S24:T24"/>
    <mergeCell ref="U24:V24"/>
    <mergeCell ref="AE19:AF20"/>
    <mergeCell ref="AG19:AG20"/>
    <mergeCell ref="A21:D22"/>
    <mergeCell ref="E21:G21"/>
    <mergeCell ref="H21:J21"/>
    <mergeCell ref="K21:M21"/>
    <mergeCell ref="N21:P22"/>
    <mergeCell ref="Q21:R22"/>
    <mergeCell ref="S21:T22"/>
    <mergeCell ref="U21:V22"/>
    <mergeCell ref="AE17:AF18"/>
    <mergeCell ref="AG17:AG18"/>
    <mergeCell ref="A19:D20"/>
    <mergeCell ref="E19:G19"/>
    <mergeCell ref="H19:J19"/>
    <mergeCell ref="K19:M20"/>
    <mergeCell ref="N19:P19"/>
    <mergeCell ref="Q19:R20"/>
    <mergeCell ref="S19:T20"/>
    <mergeCell ref="U19:V20"/>
    <mergeCell ref="AE15:AF16"/>
    <mergeCell ref="AG15:AG16"/>
    <mergeCell ref="A17:D18"/>
    <mergeCell ref="E17:G17"/>
    <mergeCell ref="H17:J18"/>
    <mergeCell ref="K17:M17"/>
    <mergeCell ref="N17:P17"/>
    <mergeCell ref="Q17:R18"/>
    <mergeCell ref="S17:T18"/>
    <mergeCell ref="U17:V18"/>
    <mergeCell ref="AE14:AF14"/>
    <mergeCell ref="A15:D16"/>
    <mergeCell ref="E15:G16"/>
    <mergeCell ref="Q15:R16"/>
    <mergeCell ref="S15:T16"/>
    <mergeCell ref="U15:V16"/>
    <mergeCell ref="W15:X16"/>
    <mergeCell ref="H15:J15"/>
    <mergeCell ref="K15:M15"/>
    <mergeCell ref="N15:P15"/>
    <mergeCell ref="S14:T14"/>
    <mergeCell ref="U14:V14"/>
    <mergeCell ref="W14:X14"/>
    <mergeCell ref="Y14:Z14"/>
    <mergeCell ref="A14:D14"/>
    <mergeCell ref="E14:G14"/>
    <mergeCell ref="H14:J14"/>
    <mergeCell ref="K14:M14"/>
    <mergeCell ref="N14:P14"/>
    <mergeCell ref="Q14:R14"/>
    <mergeCell ref="Y9:Z10"/>
    <mergeCell ref="AA9:AB10"/>
    <mergeCell ref="Y11:Z12"/>
    <mergeCell ref="AA11:AB12"/>
    <mergeCell ref="AA14:AB14"/>
    <mergeCell ref="Q11:R12"/>
    <mergeCell ref="S11:T12"/>
    <mergeCell ref="U11:V12"/>
    <mergeCell ref="AE9:AF10"/>
    <mergeCell ref="AG9:AG10"/>
    <mergeCell ref="A11:D12"/>
    <mergeCell ref="E11:G11"/>
    <mergeCell ref="H11:J11"/>
    <mergeCell ref="K11:M11"/>
    <mergeCell ref="N11:P12"/>
    <mergeCell ref="AE11:AF12"/>
    <mergeCell ref="AG11:AG12"/>
    <mergeCell ref="W11:X12"/>
    <mergeCell ref="AG7:AG8"/>
    <mergeCell ref="A9:D10"/>
    <mergeCell ref="E9:G9"/>
    <mergeCell ref="H9:J9"/>
    <mergeCell ref="K9:M10"/>
    <mergeCell ref="N9:P9"/>
    <mergeCell ref="Q9:R10"/>
    <mergeCell ref="S9:T10"/>
    <mergeCell ref="U9:V10"/>
    <mergeCell ref="W9:X10"/>
    <mergeCell ref="AE5:AF6"/>
    <mergeCell ref="AG5:AG6"/>
    <mergeCell ref="A7:D8"/>
    <mergeCell ref="E7:G7"/>
    <mergeCell ref="H7:J8"/>
    <mergeCell ref="K7:M7"/>
    <mergeCell ref="N7:P7"/>
    <mergeCell ref="Q7:R8"/>
    <mergeCell ref="S7:T8"/>
    <mergeCell ref="AE7:AF8"/>
    <mergeCell ref="AE4:AF4"/>
    <mergeCell ref="A5:D6"/>
    <mergeCell ref="E5:G6"/>
    <mergeCell ref="Q5:R6"/>
    <mergeCell ref="S5:T6"/>
    <mergeCell ref="U5:V6"/>
    <mergeCell ref="A4:D4"/>
    <mergeCell ref="E4:G4"/>
    <mergeCell ref="H4:J4"/>
    <mergeCell ref="K4:M4"/>
    <mergeCell ref="AC79:AD80"/>
    <mergeCell ref="N4:P4"/>
    <mergeCell ref="Q4:R4"/>
    <mergeCell ref="S4:T4"/>
    <mergeCell ref="U4:V4"/>
    <mergeCell ref="W4:X4"/>
    <mergeCell ref="Y4:Z4"/>
    <mergeCell ref="AA4:AB4"/>
    <mergeCell ref="AC4:AD4"/>
    <mergeCell ref="AC9:AD10"/>
    <mergeCell ref="U79:V80"/>
    <mergeCell ref="W77:X78"/>
    <mergeCell ref="Y77:Z78"/>
    <mergeCell ref="AA77:AB78"/>
    <mergeCell ref="W79:X80"/>
    <mergeCell ref="Y79:Z80"/>
    <mergeCell ref="AA79:AB80"/>
    <mergeCell ref="K75:M75"/>
    <mergeCell ref="N75:P75"/>
    <mergeCell ref="W71:X72"/>
    <mergeCell ref="Y71:Z72"/>
    <mergeCell ref="AA71:AB72"/>
    <mergeCell ref="U71:V72"/>
    <mergeCell ref="U74:V74"/>
    <mergeCell ref="Y74:Z74"/>
    <mergeCell ref="AA74:AB74"/>
    <mergeCell ref="A65:D66"/>
    <mergeCell ref="E65:G66"/>
    <mergeCell ref="Q65:R66"/>
    <mergeCell ref="AC74:AD74"/>
    <mergeCell ref="Y69:Z70"/>
    <mergeCell ref="AA69:AB70"/>
    <mergeCell ref="AC69:AD70"/>
    <mergeCell ref="Y67:Z68"/>
    <mergeCell ref="AA67:AB68"/>
    <mergeCell ref="AC67:AD68"/>
    <mergeCell ref="AE65:AF66"/>
    <mergeCell ref="H65:J65"/>
    <mergeCell ref="K65:M65"/>
    <mergeCell ref="N65:P65"/>
    <mergeCell ref="Y65:Z66"/>
    <mergeCell ref="S65:T66"/>
    <mergeCell ref="U65:V66"/>
    <mergeCell ref="W65:X66"/>
    <mergeCell ref="W67:X68"/>
    <mergeCell ref="U67:V68"/>
    <mergeCell ref="W59:X60"/>
    <mergeCell ref="Y59:Z60"/>
    <mergeCell ref="Y61:Z62"/>
    <mergeCell ref="U59:V60"/>
    <mergeCell ref="W61:X62"/>
    <mergeCell ref="U61:V62"/>
    <mergeCell ref="AA59:AB60"/>
    <mergeCell ref="AA65:AB66"/>
    <mergeCell ref="AC65:AD66"/>
    <mergeCell ref="AC59:AD60"/>
    <mergeCell ref="AA61:AB62"/>
    <mergeCell ref="AA64:AB64"/>
    <mergeCell ref="AC61:AD62"/>
    <mergeCell ref="U49:V50"/>
    <mergeCell ref="AC51:AD52"/>
    <mergeCell ref="S51:T52"/>
    <mergeCell ref="U51:V52"/>
    <mergeCell ref="U47:V48"/>
    <mergeCell ref="Y41:Z42"/>
    <mergeCell ref="AA41:AB42"/>
    <mergeCell ref="Y45:Z46"/>
    <mergeCell ref="AA45:AB46"/>
    <mergeCell ref="W45:X46"/>
    <mergeCell ref="AA47:AB48"/>
    <mergeCell ref="W47:X48"/>
    <mergeCell ref="AG45:AG46"/>
    <mergeCell ref="AC44:AD44"/>
    <mergeCell ref="AG47:AG48"/>
    <mergeCell ref="AC45:AD46"/>
    <mergeCell ref="AE45:AF46"/>
    <mergeCell ref="AE47:AF48"/>
    <mergeCell ref="AC47:AD48"/>
    <mergeCell ref="W39:X40"/>
    <mergeCell ref="Y39:Z40"/>
    <mergeCell ref="AA39:AB40"/>
    <mergeCell ref="Y37:Z38"/>
    <mergeCell ref="U35:V36"/>
    <mergeCell ref="W35:X36"/>
    <mergeCell ref="U37:V38"/>
    <mergeCell ref="AE37:AF38"/>
    <mergeCell ref="AA37:AB38"/>
    <mergeCell ref="W37:X38"/>
    <mergeCell ref="AC37:AD38"/>
    <mergeCell ref="U29:V30"/>
    <mergeCell ref="W29:X30"/>
    <mergeCell ref="Y29:Z30"/>
    <mergeCell ref="AA29:AB30"/>
    <mergeCell ref="AC29:AD30"/>
    <mergeCell ref="AE29:AF30"/>
    <mergeCell ref="AC35:AD36"/>
    <mergeCell ref="AE35:AF36"/>
    <mergeCell ref="AC34:AD34"/>
    <mergeCell ref="AE34:AF34"/>
    <mergeCell ref="AC31:AD32"/>
    <mergeCell ref="AE31:AF32"/>
    <mergeCell ref="W27:X28"/>
    <mergeCell ref="Y27:Z28"/>
    <mergeCell ref="AA27:AB28"/>
    <mergeCell ref="W25:X26"/>
    <mergeCell ref="Y25:Z26"/>
    <mergeCell ref="AA25:AB26"/>
    <mergeCell ref="W21:X22"/>
    <mergeCell ref="Y21:Z22"/>
    <mergeCell ref="AA21:AB22"/>
    <mergeCell ref="AC21:AD22"/>
    <mergeCell ref="AC25:AD26"/>
    <mergeCell ref="H25:J25"/>
    <mergeCell ref="K25:M25"/>
    <mergeCell ref="N25:P25"/>
    <mergeCell ref="AC15:AD16"/>
    <mergeCell ref="AC11:AD12"/>
    <mergeCell ref="W19:X20"/>
    <mergeCell ref="Y19:Z20"/>
    <mergeCell ref="AA19:AB20"/>
    <mergeCell ref="AC19:AD20"/>
    <mergeCell ref="AA17:AB18"/>
    <mergeCell ref="AC17:AD18"/>
    <mergeCell ref="AC14:AD14"/>
    <mergeCell ref="Y15:Z16"/>
    <mergeCell ref="AA15:AB16"/>
    <mergeCell ref="W17:X18"/>
    <mergeCell ref="Y17:Z18"/>
    <mergeCell ref="H5:J5"/>
    <mergeCell ref="K5:M5"/>
    <mergeCell ref="N5:P5"/>
    <mergeCell ref="W5:X6"/>
    <mergeCell ref="U7:V8"/>
    <mergeCell ref="W7:X8"/>
    <mergeCell ref="Y7:Z8"/>
    <mergeCell ref="AC5:AD6"/>
    <mergeCell ref="Y5:Z6"/>
    <mergeCell ref="AA5:AB6"/>
    <mergeCell ref="AA7:AB8"/>
    <mergeCell ref="AC7:AD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S155"/>
  <sheetViews>
    <sheetView tabSelected="1" zoomScale="90" zoomScaleNormal="90" workbookViewId="0" topLeftCell="A52">
      <selection activeCell="AY14" sqref="AY14"/>
    </sheetView>
  </sheetViews>
  <sheetFormatPr defaultColWidth="2.625" defaultRowHeight="13.5"/>
  <cols>
    <col min="1" max="3" width="2.625" style="157" customWidth="1"/>
    <col min="4" max="17" width="2.625" style="1" customWidth="1"/>
    <col min="18" max="22" width="2.625" style="142" customWidth="1"/>
    <col min="23" max="23" width="2.625" style="196" customWidth="1"/>
    <col min="24" max="24" width="2.625" style="157" customWidth="1"/>
    <col min="25" max="25" width="2.625" style="196" customWidth="1"/>
    <col min="26" max="30" width="2.625" style="142" customWidth="1"/>
    <col min="31" max="42" width="2.625" style="1" customWidth="1"/>
    <col min="43" max="43" width="2.75390625" style="1" customWidth="1"/>
    <col min="44" max="16384" width="2.625" style="1" customWidth="1"/>
  </cols>
  <sheetData>
    <row r="1" spans="1:41" ht="18" customHeight="1">
      <c r="A1" s="520" t="s">
        <v>126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B1" s="520"/>
      <c r="AC1" s="520"/>
      <c r="AD1" s="520"/>
      <c r="AE1" s="520"/>
      <c r="AF1" s="520"/>
      <c r="AG1" s="520"/>
      <c r="AH1" s="520"/>
      <c r="AI1" s="520"/>
      <c r="AJ1" s="520"/>
      <c r="AK1" s="520"/>
      <c r="AL1" s="520"/>
      <c r="AM1" s="520"/>
      <c r="AN1" s="520"/>
      <c r="AO1" s="83"/>
    </row>
    <row r="2" spans="1:41" ht="18" customHeight="1">
      <c r="A2" s="520" t="s">
        <v>0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  <c r="AA2" s="520"/>
      <c r="AB2" s="520"/>
      <c r="AC2" s="520"/>
      <c r="AD2" s="520"/>
      <c r="AE2" s="520"/>
      <c r="AF2" s="520"/>
      <c r="AG2" s="520"/>
      <c r="AH2" s="520"/>
      <c r="AI2" s="520"/>
      <c r="AJ2" s="520"/>
      <c r="AK2" s="520"/>
      <c r="AL2" s="520"/>
      <c r="AM2" s="520"/>
      <c r="AN2" s="520"/>
      <c r="AO2" s="83"/>
    </row>
    <row r="3" spans="1:37" ht="15" customHeight="1">
      <c r="A3" s="139" t="s">
        <v>81</v>
      </c>
      <c r="B3" s="152"/>
      <c r="C3" s="152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40"/>
      <c r="S3" s="140"/>
      <c r="T3" s="140"/>
      <c r="U3" s="140"/>
      <c r="V3" s="140"/>
      <c r="W3" s="185"/>
      <c r="X3" s="152"/>
      <c r="Y3" s="185"/>
      <c r="Z3" s="140"/>
      <c r="AA3" s="140"/>
      <c r="AB3" s="140"/>
      <c r="AC3" s="140"/>
      <c r="AD3" s="140"/>
      <c r="AE3" s="139"/>
      <c r="AF3" s="139"/>
      <c r="AG3" s="139"/>
      <c r="AH3" s="139"/>
      <c r="AI3" s="141"/>
      <c r="AJ3" s="141"/>
      <c r="AK3" s="141"/>
    </row>
    <row r="4" spans="1:40" ht="15" customHeight="1" thickBot="1">
      <c r="A4" s="100"/>
      <c r="B4" s="153"/>
      <c r="C4" s="154"/>
      <c r="D4" s="48"/>
      <c r="E4" s="48"/>
      <c r="F4" s="48"/>
      <c r="G4" s="48"/>
      <c r="H4" s="46"/>
      <c r="I4" s="14"/>
      <c r="J4" s="14"/>
      <c r="K4" s="26"/>
      <c r="L4" s="47"/>
      <c r="M4" s="48"/>
      <c r="N4" s="48"/>
      <c r="O4" s="48"/>
      <c r="P4" s="48"/>
      <c r="Q4" s="48"/>
      <c r="R4" s="46"/>
      <c r="S4" s="14"/>
      <c r="T4" s="151"/>
      <c r="U4" s="26"/>
      <c r="V4" s="47"/>
      <c r="W4" s="154"/>
      <c r="X4" s="154"/>
      <c r="Y4" s="154"/>
      <c r="Z4" s="48"/>
      <c r="AA4" s="48"/>
      <c r="AB4" s="46"/>
      <c r="AC4" s="14"/>
      <c r="AD4" s="151"/>
      <c r="AE4" s="26"/>
      <c r="AF4" s="47"/>
      <c r="AG4" s="48"/>
      <c r="AH4" s="48"/>
      <c r="AI4" s="48"/>
      <c r="AJ4" s="48"/>
      <c r="AK4" s="48"/>
      <c r="AL4" s="46"/>
      <c r="AM4" s="14"/>
      <c r="AN4" s="14"/>
    </row>
    <row r="5" spans="1:71" ht="15" customHeight="1" thickBot="1">
      <c r="A5" s="100"/>
      <c r="B5" s="12" t="s">
        <v>30</v>
      </c>
      <c r="C5" s="348"/>
      <c r="D5" s="349"/>
      <c r="E5" s="349"/>
      <c r="F5" s="349"/>
      <c r="G5" s="349"/>
      <c r="H5" s="350"/>
      <c r="I5" s="13" t="s">
        <v>1</v>
      </c>
      <c r="J5" s="14"/>
      <c r="K5" s="26"/>
      <c r="L5" s="12" t="s">
        <v>31</v>
      </c>
      <c r="M5" s="348"/>
      <c r="N5" s="349"/>
      <c r="O5" s="349"/>
      <c r="P5" s="349"/>
      <c r="Q5" s="349"/>
      <c r="R5" s="350"/>
      <c r="S5" s="13" t="s">
        <v>1</v>
      </c>
      <c r="T5" s="14"/>
      <c r="U5" s="1"/>
      <c r="V5" s="12" t="s">
        <v>32</v>
      </c>
      <c r="W5" s="348"/>
      <c r="X5" s="349"/>
      <c r="Y5" s="349"/>
      <c r="Z5" s="349"/>
      <c r="AA5" s="349"/>
      <c r="AB5" s="350"/>
      <c r="AC5" s="13" t="s">
        <v>1</v>
      </c>
      <c r="AD5" s="14"/>
      <c r="AF5" s="12" t="s">
        <v>33</v>
      </c>
      <c r="AG5" s="348"/>
      <c r="AH5" s="349"/>
      <c r="AI5" s="349"/>
      <c r="AJ5" s="349"/>
      <c r="AK5" s="349"/>
      <c r="AL5" s="350"/>
      <c r="AM5" s="13" t="s">
        <v>1</v>
      </c>
      <c r="BJ5" s="14"/>
      <c r="BS5" s="14"/>
    </row>
    <row r="6" spans="1:71" ht="15" customHeight="1">
      <c r="A6" s="100"/>
      <c r="B6" s="15" t="s">
        <v>251</v>
      </c>
      <c r="C6" s="357" t="s">
        <v>510</v>
      </c>
      <c r="D6" s="358"/>
      <c r="E6" s="358"/>
      <c r="F6" s="358"/>
      <c r="G6" s="358"/>
      <c r="H6" s="359"/>
      <c r="I6" s="16">
        <v>2</v>
      </c>
      <c r="J6" s="14"/>
      <c r="K6" s="26"/>
      <c r="L6" s="15" t="s">
        <v>281</v>
      </c>
      <c r="M6" s="354" t="s">
        <v>164</v>
      </c>
      <c r="N6" s="355"/>
      <c r="O6" s="355"/>
      <c r="P6" s="355"/>
      <c r="Q6" s="355"/>
      <c r="R6" s="356"/>
      <c r="S6" s="16">
        <v>1</v>
      </c>
      <c r="T6" s="14"/>
      <c r="U6" s="1"/>
      <c r="V6" s="15" t="s">
        <v>511</v>
      </c>
      <c r="W6" s="354" t="s">
        <v>166</v>
      </c>
      <c r="X6" s="355"/>
      <c r="Y6" s="355"/>
      <c r="Z6" s="355"/>
      <c r="AA6" s="355"/>
      <c r="AB6" s="356"/>
      <c r="AC6" s="16">
        <v>1</v>
      </c>
      <c r="AD6" s="14"/>
      <c r="AF6" s="223" t="s">
        <v>512</v>
      </c>
      <c r="AG6" s="354" t="s">
        <v>161</v>
      </c>
      <c r="AH6" s="355"/>
      <c r="AI6" s="355"/>
      <c r="AJ6" s="355"/>
      <c r="AK6" s="355"/>
      <c r="AL6" s="356"/>
      <c r="AM6" s="16">
        <v>2</v>
      </c>
      <c r="BJ6" s="14"/>
      <c r="BS6" s="14"/>
    </row>
    <row r="7" spans="1:71" ht="15" customHeight="1">
      <c r="A7" s="100"/>
      <c r="B7" s="18" t="s">
        <v>265</v>
      </c>
      <c r="C7" s="351" t="s">
        <v>513</v>
      </c>
      <c r="D7" s="352"/>
      <c r="E7" s="352"/>
      <c r="F7" s="352"/>
      <c r="G7" s="352"/>
      <c r="H7" s="353"/>
      <c r="I7" s="19">
        <v>3</v>
      </c>
      <c r="J7" s="14"/>
      <c r="K7" s="26"/>
      <c r="L7" s="18" t="s">
        <v>514</v>
      </c>
      <c r="M7" s="351" t="s">
        <v>515</v>
      </c>
      <c r="N7" s="352"/>
      <c r="O7" s="352"/>
      <c r="P7" s="352"/>
      <c r="Q7" s="352"/>
      <c r="R7" s="353"/>
      <c r="S7" s="19">
        <v>2</v>
      </c>
      <c r="T7" s="14"/>
      <c r="U7" s="1"/>
      <c r="V7" s="221" t="s">
        <v>516</v>
      </c>
      <c r="W7" s="351" t="s">
        <v>119</v>
      </c>
      <c r="X7" s="352"/>
      <c r="Y7" s="352"/>
      <c r="Z7" s="352"/>
      <c r="AA7" s="352"/>
      <c r="AB7" s="353"/>
      <c r="AC7" s="19">
        <v>4</v>
      </c>
      <c r="AD7" s="14"/>
      <c r="AF7" s="18" t="s">
        <v>517</v>
      </c>
      <c r="AG7" s="351" t="s">
        <v>173</v>
      </c>
      <c r="AH7" s="352"/>
      <c r="AI7" s="352"/>
      <c r="AJ7" s="352"/>
      <c r="AK7" s="352"/>
      <c r="AL7" s="353"/>
      <c r="AM7" s="19">
        <v>1</v>
      </c>
      <c r="BJ7" s="14"/>
      <c r="BS7" s="14"/>
    </row>
    <row r="8" spans="1:71" ht="15" customHeight="1">
      <c r="A8" s="100"/>
      <c r="B8" s="226" t="s">
        <v>288</v>
      </c>
      <c r="C8" s="351" t="s">
        <v>518</v>
      </c>
      <c r="D8" s="352"/>
      <c r="E8" s="352"/>
      <c r="F8" s="352"/>
      <c r="G8" s="352"/>
      <c r="H8" s="353"/>
      <c r="I8" s="19">
        <v>1</v>
      </c>
      <c r="J8" s="14"/>
      <c r="K8" s="26"/>
      <c r="L8" s="226" t="s">
        <v>289</v>
      </c>
      <c r="M8" s="351" t="s">
        <v>519</v>
      </c>
      <c r="N8" s="352"/>
      <c r="O8" s="352"/>
      <c r="P8" s="352"/>
      <c r="Q8" s="352"/>
      <c r="R8" s="353"/>
      <c r="S8" s="19">
        <v>4</v>
      </c>
      <c r="T8" s="14"/>
      <c r="U8" s="1"/>
      <c r="V8" s="20" t="s">
        <v>290</v>
      </c>
      <c r="W8" s="351" t="s">
        <v>456</v>
      </c>
      <c r="X8" s="352"/>
      <c r="Y8" s="352"/>
      <c r="Z8" s="352"/>
      <c r="AA8" s="352"/>
      <c r="AB8" s="353"/>
      <c r="AC8" s="19">
        <v>2</v>
      </c>
      <c r="AD8" s="14"/>
      <c r="AF8" s="18" t="s">
        <v>308</v>
      </c>
      <c r="AG8" s="351" t="s">
        <v>377</v>
      </c>
      <c r="AH8" s="352"/>
      <c r="AI8" s="352"/>
      <c r="AJ8" s="352"/>
      <c r="AK8" s="352"/>
      <c r="AL8" s="353"/>
      <c r="AM8" s="19">
        <v>4</v>
      </c>
      <c r="BJ8" s="14"/>
      <c r="BS8" s="14"/>
    </row>
    <row r="9" spans="1:71" ht="15" customHeight="1" thickBot="1">
      <c r="A9" s="100"/>
      <c r="B9" s="21" t="s">
        <v>291</v>
      </c>
      <c r="C9" s="345" t="s">
        <v>176</v>
      </c>
      <c r="D9" s="346"/>
      <c r="E9" s="346"/>
      <c r="F9" s="346"/>
      <c r="G9" s="346"/>
      <c r="H9" s="347"/>
      <c r="I9" s="27">
        <v>4</v>
      </c>
      <c r="J9" s="14"/>
      <c r="K9" s="26"/>
      <c r="L9" s="21" t="s">
        <v>9</v>
      </c>
      <c r="M9" s="345" t="s">
        <v>121</v>
      </c>
      <c r="N9" s="346"/>
      <c r="O9" s="346"/>
      <c r="P9" s="346"/>
      <c r="Q9" s="346"/>
      <c r="R9" s="347"/>
      <c r="S9" s="27">
        <v>3</v>
      </c>
      <c r="T9" s="14"/>
      <c r="U9" s="1"/>
      <c r="V9" s="21" t="s">
        <v>425</v>
      </c>
      <c r="W9" s="345" t="s">
        <v>185</v>
      </c>
      <c r="X9" s="346"/>
      <c r="Y9" s="346"/>
      <c r="Z9" s="346"/>
      <c r="AA9" s="346"/>
      <c r="AB9" s="347"/>
      <c r="AC9" s="27">
        <v>3</v>
      </c>
      <c r="AD9" s="14"/>
      <c r="AF9" s="21" t="s">
        <v>520</v>
      </c>
      <c r="AG9" s="345" t="s">
        <v>183</v>
      </c>
      <c r="AH9" s="346"/>
      <c r="AI9" s="346"/>
      <c r="AJ9" s="346"/>
      <c r="AK9" s="346"/>
      <c r="AL9" s="347"/>
      <c r="AM9" s="27">
        <v>3</v>
      </c>
      <c r="BJ9" s="14"/>
      <c r="BS9" s="14"/>
    </row>
    <row r="10" spans="1:71" ht="14.25" thickBot="1">
      <c r="A10" s="155"/>
      <c r="B10" s="23"/>
      <c r="C10" s="24"/>
      <c r="D10" s="24"/>
      <c r="E10" s="24"/>
      <c r="F10" s="24"/>
      <c r="G10" s="24"/>
      <c r="H10" s="24"/>
      <c r="I10" s="25"/>
      <c r="J10" s="14"/>
      <c r="K10" s="26"/>
      <c r="L10" s="26"/>
      <c r="M10" s="24"/>
      <c r="N10" s="24"/>
      <c r="O10" s="24"/>
      <c r="P10" s="24"/>
      <c r="Q10" s="24"/>
      <c r="R10" s="24"/>
      <c r="S10" s="25"/>
      <c r="T10" s="14"/>
      <c r="U10" s="1"/>
      <c r="V10" s="26"/>
      <c r="W10" s="24"/>
      <c r="X10" s="24"/>
      <c r="Y10" s="24"/>
      <c r="Z10" s="24"/>
      <c r="AA10" s="24"/>
      <c r="AB10" s="24"/>
      <c r="AC10" s="25"/>
      <c r="AD10" s="14"/>
      <c r="AF10" s="26"/>
      <c r="AG10" s="24"/>
      <c r="AH10" s="24"/>
      <c r="AI10" s="24"/>
      <c r="AJ10" s="24"/>
      <c r="AK10" s="24"/>
      <c r="AL10" s="24"/>
      <c r="AM10" s="25"/>
      <c r="BA10" s="14"/>
      <c r="BJ10" s="14"/>
      <c r="BS10" s="14"/>
    </row>
    <row r="11" spans="1:71" ht="13.5" customHeight="1" thickBot="1">
      <c r="A11" s="100"/>
      <c r="B11" s="12" t="s">
        <v>34</v>
      </c>
      <c r="C11" s="348"/>
      <c r="D11" s="349"/>
      <c r="E11" s="349"/>
      <c r="F11" s="349"/>
      <c r="G11" s="349"/>
      <c r="H11" s="350"/>
      <c r="I11" s="13" t="s">
        <v>1</v>
      </c>
      <c r="J11" s="14"/>
      <c r="K11" s="26"/>
      <c r="L11" s="12" t="s">
        <v>35</v>
      </c>
      <c r="M11" s="348"/>
      <c r="N11" s="349"/>
      <c r="O11" s="349"/>
      <c r="P11" s="349"/>
      <c r="Q11" s="349"/>
      <c r="R11" s="350"/>
      <c r="S11" s="13" t="s">
        <v>1</v>
      </c>
      <c r="T11" s="14"/>
      <c r="U11" s="1"/>
      <c r="V11" s="12" t="s">
        <v>36</v>
      </c>
      <c r="W11" s="348"/>
      <c r="X11" s="349"/>
      <c r="Y11" s="349"/>
      <c r="Z11" s="349"/>
      <c r="AA11" s="349"/>
      <c r="AB11" s="350"/>
      <c r="AC11" s="13" t="s">
        <v>1</v>
      </c>
      <c r="AD11" s="14"/>
      <c r="AF11" s="12" t="s">
        <v>37</v>
      </c>
      <c r="AG11" s="348"/>
      <c r="AH11" s="349"/>
      <c r="AI11" s="349"/>
      <c r="AJ11" s="349"/>
      <c r="AK11" s="349"/>
      <c r="AL11" s="350"/>
      <c r="AM11" s="13" t="s">
        <v>1</v>
      </c>
      <c r="BA11" s="14"/>
      <c r="BJ11" s="14"/>
      <c r="BS11" s="14"/>
    </row>
    <row r="12" spans="1:71" ht="13.5">
      <c r="A12" s="100"/>
      <c r="B12" s="223" t="s">
        <v>361</v>
      </c>
      <c r="C12" s="354" t="s">
        <v>170</v>
      </c>
      <c r="D12" s="355"/>
      <c r="E12" s="355"/>
      <c r="F12" s="355"/>
      <c r="G12" s="355"/>
      <c r="H12" s="356"/>
      <c r="I12" s="19">
        <v>1</v>
      </c>
      <c r="J12" s="14"/>
      <c r="K12" s="26"/>
      <c r="L12" s="15" t="s">
        <v>521</v>
      </c>
      <c r="M12" s="354" t="s">
        <v>522</v>
      </c>
      <c r="N12" s="355"/>
      <c r="O12" s="355"/>
      <c r="P12" s="355"/>
      <c r="Q12" s="355"/>
      <c r="R12" s="356"/>
      <c r="S12" s="19">
        <v>1</v>
      </c>
      <c r="T12" s="14"/>
      <c r="U12" s="1"/>
      <c r="V12" s="223" t="s">
        <v>523</v>
      </c>
      <c r="W12" s="354" t="s">
        <v>171</v>
      </c>
      <c r="X12" s="355"/>
      <c r="Y12" s="355"/>
      <c r="Z12" s="355"/>
      <c r="AA12" s="355"/>
      <c r="AB12" s="356"/>
      <c r="AC12" s="19">
        <v>1</v>
      </c>
      <c r="AD12" s="14"/>
      <c r="AF12" s="15" t="s">
        <v>524</v>
      </c>
      <c r="AG12" s="354" t="s">
        <v>118</v>
      </c>
      <c r="AH12" s="355"/>
      <c r="AI12" s="355"/>
      <c r="AJ12" s="355"/>
      <c r="AK12" s="355"/>
      <c r="AL12" s="356"/>
      <c r="AM12" s="19">
        <v>3</v>
      </c>
      <c r="BJ12" s="14"/>
      <c r="BS12" s="14"/>
    </row>
    <row r="13" spans="1:71" ht="15" customHeight="1">
      <c r="A13" s="100"/>
      <c r="B13" s="18" t="s">
        <v>525</v>
      </c>
      <c r="C13" s="351" t="s">
        <v>175</v>
      </c>
      <c r="D13" s="352"/>
      <c r="E13" s="352"/>
      <c r="F13" s="352"/>
      <c r="G13" s="352"/>
      <c r="H13" s="353"/>
      <c r="I13" s="19">
        <v>2</v>
      </c>
      <c r="J13" s="14"/>
      <c r="K13" s="26"/>
      <c r="L13" s="18" t="s">
        <v>526</v>
      </c>
      <c r="M13" s="351" t="s">
        <v>527</v>
      </c>
      <c r="N13" s="352"/>
      <c r="O13" s="352"/>
      <c r="P13" s="352"/>
      <c r="Q13" s="352"/>
      <c r="R13" s="353"/>
      <c r="S13" s="19">
        <v>2</v>
      </c>
      <c r="T13" s="14"/>
      <c r="U13" s="1"/>
      <c r="V13" s="18" t="s">
        <v>528</v>
      </c>
      <c r="W13" s="369" t="s">
        <v>169</v>
      </c>
      <c r="X13" s="370"/>
      <c r="Y13" s="370"/>
      <c r="Z13" s="370"/>
      <c r="AA13" s="370"/>
      <c r="AB13" s="371"/>
      <c r="AC13" s="19">
        <v>3</v>
      </c>
      <c r="AD13" s="14"/>
      <c r="AF13" s="18" t="s">
        <v>529</v>
      </c>
      <c r="AG13" s="369" t="s">
        <v>530</v>
      </c>
      <c r="AH13" s="370"/>
      <c r="AI13" s="370"/>
      <c r="AJ13" s="370"/>
      <c r="AK13" s="370"/>
      <c r="AL13" s="371"/>
      <c r="AM13" s="19">
        <v>1</v>
      </c>
      <c r="BJ13" s="14"/>
      <c r="BS13" s="14"/>
    </row>
    <row r="14" spans="1:71" ht="15" customHeight="1">
      <c r="A14" s="100"/>
      <c r="B14" s="20" t="s">
        <v>531</v>
      </c>
      <c r="C14" s="351" t="s">
        <v>532</v>
      </c>
      <c r="D14" s="352"/>
      <c r="E14" s="352"/>
      <c r="F14" s="352"/>
      <c r="G14" s="352"/>
      <c r="H14" s="353"/>
      <c r="I14" s="19">
        <v>3</v>
      </c>
      <c r="J14" s="14"/>
      <c r="K14" s="26"/>
      <c r="L14" s="20" t="s">
        <v>533</v>
      </c>
      <c r="M14" s="351" t="s">
        <v>203</v>
      </c>
      <c r="N14" s="352"/>
      <c r="O14" s="352"/>
      <c r="P14" s="352"/>
      <c r="Q14" s="352"/>
      <c r="R14" s="353"/>
      <c r="S14" s="19">
        <v>4</v>
      </c>
      <c r="T14" s="14"/>
      <c r="U14" s="1"/>
      <c r="V14" s="20" t="s">
        <v>321</v>
      </c>
      <c r="W14" s="351" t="s">
        <v>248</v>
      </c>
      <c r="X14" s="352"/>
      <c r="Y14" s="352"/>
      <c r="Z14" s="352"/>
      <c r="AA14" s="352"/>
      <c r="AB14" s="353"/>
      <c r="AC14" s="19">
        <v>2</v>
      </c>
      <c r="AD14" s="14"/>
      <c r="AF14" s="226" t="s">
        <v>318</v>
      </c>
      <c r="AG14" s="351" t="s">
        <v>158</v>
      </c>
      <c r="AH14" s="352"/>
      <c r="AI14" s="352"/>
      <c r="AJ14" s="352"/>
      <c r="AK14" s="352"/>
      <c r="AL14" s="353"/>
      <c r="AM14" s="19">
        <v>2</v>
      </c>
      <c r="BJ14" s="14"/>
      <c r="BS14" s="14"/>
    </row>
    <row r="15" spans="1:71" ht="15" customHeight="1" thickBot="1">
      <c r="A15" s="100"/>
      <c r="B15" s="21" t="s">
        <v>41</v>
      </c>
      <c r="C15" s="345" t="s">
        <v>177</v>
      </c>
      <c r="D15" s="346"/>
      <c r="E15" s="346"/>
      <c r="F15" s="346"/>
      <c r="G15" s="346"/>
      <c r="H15" s="347"/>
      <c r="I15" s="27">
        <v>4</v>
      </c>
      <c r="J15" s="14"/>
      <c r="K15" s="26"/>
      <c r="L15" s="224" t="s">
        <v>534</v>
      </c>
      <c r="M15" s="345" t="s">
        <v>172</v>
      </c>
      <c r="N15" s="346"/>
      <c r="O15" s="346"/>
      <c r="P15" s="346"/>
      <c r="Q15" s="346"/>
      <c r="R15" s="347"/>
      <c r="S15" s="27">
        <v>3</v>
      </c>
      <c r="T15" s="14"/>
      <c r="U15" s="1"/>
      <c r="V15" s="21" t="s">
        <v>327</v>
      </c>
      <c r="W15" s="345" t="s">
        <v>475</v>
      </c>
      <c r="X15" s="346"/>
      <c r="Y15" s="346"/>
      <c r="Z15" s="346"/>
      <c r="AA15" s="346"/>
      <c r="AB15" s="347"/>
      <c r="AC15" s="27">
        <v>4</v>
      </c>
      <c r="AD15" s="14"/>
      <c r="AF15" s="21" t="s">
        <v>535</v>
      </c>
      <c r="AG15" s="345" t="s">
        <v>186</v>
      </c>
      <c r="AH15" s="346"/>
      <c r="AI15" s="346"/>
      <c r="AJ15" s="346"/>
      <c r="AK15" s="346"/>
      <c r="AL15" s="347"/>
      <c r="AM15" s="27">
        <v>4</v>
      </c>
      <c r="BJ15" s="14"/>
      <c r="BS15" s="14"/>
    </row>
    <row r="16" spans="1:40" ht="15" customHeight="1">
      <c r="A16" s="100"/>
      <c r="B16" s="45"/>
      <c r="C16" s="45"/>
      <c r="D16" s="45"/>
      <c r="E16" s="45"/>
      <c r="F16" s="45"/>
      <c r="G16" s="45"/>
      <c r="H16" s="25"/>
      <c r="I16" s="146"/>
      <c r="J16" s="143"/>
      <c r="K16" s="26"/>
      <c r="L16" s="45"/>
      <c r="M16" s="45"/>
      <c r="N16" s="45"/>
      <c r="O16" s="45"/>
      <c r="P16" s="45"/>
      <c r="Q16" s="45"/>
      <c r="R16" s="25"/>
      <c r="S16" s="143"/>
      <c r="T16" s="144"/>
      <c r="U16" s="26"/>
      <c r="V16" s="45"/>
      <c r="W16" s="45"/>
      <c r="X16" s="45"/>
      <c r="Y16" s="45"/>
      <c r="Z16" s="45"/>
      <c r="AA16" s="45"/>
      <c r="AB16" s="25"/>
      <c r="AC16" s="144"/>
      <c r="AD16" s="144"/>
      <c r="AE16" s="26"/>
      <c r="AF16" s="45"/>
      <c r="AG16" s="45"/>
      <c r="AH16" s="45"/>
      <c r="AI16" s="45"/>
      <c r="AJ16" s="45"/>
      <c r="AK16" s="45"/>
      <c r="AL16" s="25"/>
      <c r="AM16" s="14"/>
      <c r="AN16" s="14"/>
    </row>
    <row r="17" spans="1:47" ht="15" customHeight="1" thickBot="1">
      <c r="A17" s="158" t="s">
        <v>73</v>
      </c>
      <c r="B17" s="156"/>
      <c r="C17" s="156"/>
      <c r="D17" s="145"/>
      <c r="E17" s="145"/>
      <c r="F17" s="145"/>
      <c r="G17" s="145"/>
      <c r="H17" s="146"/>
      <c r="I17" s="141"/>
      <c r="J17" s="143"/>
      <c r="K17" s="145"/>
      <c r="L17" s="145"/>
      <c r="M17" s="145"/>
      <c r="N17" s="145"/>
      <c r="O17" s="145"/>
      <c r="P17" s="145"/>
      <c r="Q17" s="146"/>
      <c r="R17" s="147"/>
      <c r="S17" s="143"/>
      <c r="T17" s="144"/>
      <c r="U17" s="144"/>
      <c r="V17" s="144"/>
      <c r="W17" s="189"/>
      <c r="X17" s="156"/>
      <c r="Y17" s="189"/>
      <c r="Z17" s="148"/>
      <c r="AA17" s="674"/>
      <c r="AB17" s="675"/>
      <c r="AC17" s="676"/>
      <c r="AD17" s="677"/>
      <c r="AE17" s="674"/>
      <c r="AF17" s="678"/>
      <c r="AG17" s="674"/>
      <c r="AH17" s="674"/>
      <c r="AI17" s="679"/>
      <c r="AJ17" s="680"/>
      <c r="AK17" s="680"/>
      <c r="AL17" s="678"/>
      <c r="AM17" s="30"/>
      <c r="AO17" s="14"/>
      <c r="AP17" s="14"/>
      <c r="AQ17" s="14"/>
      <c r="AR17" s="14"/>
      <c r="AS17" s="14"/>
      <c r="AT17" s="14"/>
      <c r="AU17" s="14"/>
    </row>
    <row r="18" spans="1:30" s="149" customFormat="1" ht="19.5" customHeight="1" thickBot="1">
      <c r="A18" s="633"/>
      <c r="B18" s="634"/>
      <c r="C18" s="635"/>
      <c r="D18" s="622" t="s">
        <v>74</v>
      </c>
      <c r="E18" s="644"/>
      <c r="F18" s="644"/>
      <c r="G18" s="623"/>
      <c r="H18" s="645" t="s">
        <v>75</v>
      </c>
      <c r="I18" s="646"/>
      <c r="J18" s="646"/>
      <c r="K18" s="646"/>
      <c r="L18" s="646"/>
      <c r="M18" s="647"/>
      <c r="N18" s="620" t="s">
        <v>76</v>
      </c>
      <c r="O18" s="648"/>
      <c r="P18" s="648"/>
      <c r="Q18" s="621"/>
      <c r="R18" s="620" t="s">
        <v>72</v>
      </c>
      <c r="S18" s="648"/>
      <c r="T18" s="648"/>
      <c r="U18" s="648"/>
      <c r="V18" s="648"/>
      <c r="W18" s="648"/>
      <c r="X18" s="648"/>
      <c r="Y18" s="648"/>
      <c r="Z18" s="648"/>
      <c r="AA18" s="648"/>
      <c r="AB18" s="648"/>
      <c r="AC18" s="648"/>
      <c r="AD18" s="621"/>
    </row>
    <row r="19" spans="1:30" ht="19.5" customHeight="1">
      <c r="A19" s="558" t="s">
        <v>77</v>
      </c>
      <c r="B19" s="552"/>
      <c r="C19" s="553"/>
      <c r="D19" s="624">
        <v>40565</v>
      </c>
      <c r="E19" s="625"/>
      <c r="F19" s="625"/>
      <c r="G19" s="626"/>
      <c r="H19" s="562" t="s">
        <v>489</v>
      </c>
      <c r="I19" s="563"/>
      <c r="J19" s="563"/>
      <c r="K19" s="563"/>
      <c r="L19" s="563"/>
      <c r="M19" s="564"/>
      <c r="N19" s="594">
        <v>0.5729166666666666</v>
      </c>
      <c r="O19" s="595"/>
      <c r="P19" s="595"/>
      <c r="Q19" s="596"/>
      <c r="R19" s="681" t="s">
        <v>536</v>
      </c>
      <c r="S19" s="682"/>
      <c r="T19" s="682"/>
      <c r="U19" s="682"/>
      <c r="V19" s="682"/>
      <c r="W19" s="190">
        <v>1</v>
      </c>
      <c r="X19" s="193" t="s">
        <v>537</v>
      </c>
      <c r="Y19" s="190">
        <v>3</v>
      </c>
      <c r="Z19" s="649" t="s">
        <v>166</v>
      </c>
      <c r="AA19" s="649"/>
      <c r="AB19" s="649"/>
      <c r="AC19" s="649"/>
      <c r="AD19" s="650"/>
    </row>
    <row r="20" spans="1:30" ht="19.5" customHeight="1">
      <c r="A20" s="612"/>
      <c r="B20" s="554"/>
      <c r="C20" s="555"/>
      <c r="D20" s="627"/>
      <c r="E20" s="628"/>
      <c r="F20" s="628"/>
      <c r="G20" s="629"/>
      <c r="H20" s="537" t="s">
        <v>489</v>
      </c>
      <c r="I20" s="538"/>
      <c r="J20" s="538"/>
      <c r="K20" s="538"/>
      <c r="L20" s="538"/>
      <c r="M20" s="539"/>
      <c r="N20" s="571">
        <v>0.6354166666666666</v>
      </c>
      <c r="O20" s="572"/>
      <c r="P20" s="572"/>
      <c r="Q20" s="573"/>
      <c r="R20" s="651" t="s">
        <v>539</v>
      </c>
      <c r="S20" s="618"/>
      <c r="T20" s="618"/>
      <c r="U20" s="618"/>
      <c r="V20" s="618"/>
      <c r="W20" s="182">
        <v>3</v>
      </c>
      <c r="X20" s="185" t="s">
        <v>537</v>
      </c>
      <c r="Y20" s="182">
        <v>1</v>
      </c>
      <c r="Z20" s="618" t="s">
        <v>540</v>
      </c>
      <c r="AA20" s="618"/>
      <c r="AB20" s="618"/>
      <c r="AC20" s="618"/>
      <c r="AD20" s="619"/>
    </row>
    <row r="21" spans="1:30" ht="19.5" customHeight="1">
      <c r="A21" s="612"/>
      <c r="B21" s="554"/>
      <c r="C21" s="555"/>
      <c r="D21" s="627"/>
      <c r="E21" s="628"/>
      <c r="F21" s="628"/>
      <c r="G21" s="629"/>
      <c r="H21" s="638" t="s">
        <v>170</v>
      </c>
      <c r="I21" s="639"/>
      <c r="J21" s="639"/>
      <c r="K21" s="639"/>
      <c r="L21" s="639"/>
      <c r="M21" s="640"/>
      <c r="N21" s="594">
        <v>0.7395833333333334</v>
      </c>
      <c r="O21" s="595"/>
      <c r="P21" s="595"/>
      <c r="Q21" s="596"/>
      <c r="R21" s="636" t="s">
        <v>164</v>
      </c>
      <c r="S21" s="637"/>
      <c r="T21" s="637"/>
      <c r="U21" s="637"/>
      <c r="V21" s="637"/>
      <c r="W21" s="182">
        <v>6</v>
      </c>
      <c r="X21" s="183" t="s">
        <v>541</v>
      </c>
      <c r="Y21" s="182">
        <v>0</v>
      </c>
      <c r="Z21" s="618" t="s">
        <v>160</v>
      </c>
      <c r="AA21" s="618"/>
      <c r="AB21" s="618"/>
      <c r="AC21" s="618"/>
      <c r="AD21" s="619"/>
    </row>
    <row r="22" spans="1:30" ht="19.5" customHeight="1">
      <c r="A22" s="612"/>
      <c r="B22" s="554"/>
      <c r="C22" s="555"/>
      <c r="D22" s="627"/>
      <c r="E22" s="628"/>
      <c r="F22" s="628"/>
      <c r="G22" s="629"/>
      <c r="H22" s="537" t="s">
        <v>490</v>
      </c>
      <c r="I22" s="538"/>
      <c r="J22" s="538"/>
      <c r="K22" s="538"/>
      <c r="L22" s="538"/>
      <c r="M22" s="539"/>
      <c r="N22" s="594">
        <v>0.71875</v>
      </c>
      <c r="O22" s="595"/>
      <c r="P22" s="595"/>
      <c r="Q22" s="596"/>
      <c r="R22" s="683" t="s">
        <v>158</v>
      </c>
      <c r="S22" s="684"/>
      <c r="T22" s="684"/>
      <c r="U22" s="684"/>
      <c r="V22" s="684"/>
      <c r="W22" s="182">
        <v>2</v>
      </c>
      <c r="X22" s="184" t="s">
        <v>78</v>
      </c>
      <c r="Y22" s="182">
        <v>1</v>
      </c>
      <c r="Z22" s="618" t="s">
        <v>120</v>
      </c>
      <c r="AA22" s="618"/>
      <c r="AB22" s="618"/>
      <c r="AC22" s="618"/>
      <c r="AD22" s="619"/>
    </row>
    <row r="23" spans="1:36" ht="19.5" customHeight="1">
      <c r="A23" s="612"/>
      <c r="B23" s="554"/>
      <c r="C23" s="555"/>
      <c r="D23" s="627"/>
      <c r="E23" s="628"/>
      <c r="F23" s="628"/>
      <c r="G23" s="629"/>
      <c r="H23" s="537" t="s">
        <v>490</v>
      </c>
      <c r="I23" s="538"/>
      <c r="J23" s="538"/>
      <c r="K23" s="538"/>
      <c r="L23" s="538"/>
      <c r="M23" s="539"/>
      <c r="N23" s="594">
        <v>0.78125</v>
      </c>
      <c r="O23" s="595"/>
      <c r="P23" s="595"/>
      <c r="Q23" s="596"/>
      <c r="R23" s="636" t="s">
        <v>542</v>
      </c>
      <c r="S23" s="637"/>
      <c r="T23" s="637"/>
      <c r="U23" s="637"/>
      <c r="V23" s="637"/>
      <c r="W23" s="182">
        <v>2</v>
      </c>
      <c r="X23" s="185" t="s">
        <v>537</v>
      </c>
      <c r="Y23" s="182">
        <v>6</v>
      </c>
      <c r="Z23" s="618" t="s">
        <v>543</v>
      </c>
      <c r="AA23" s="618"/>
      <c r="AB23" s="618"/>
      <c r="AC23" s="618"/>
      <c r="AD23" s="619"/>
      <c r="AE23" s="180"/>
      <c r="AF23" s="180"/>
      <c r="AG23" s="180"/>
      <c r="AH23" s="180"/>
      <c r="AI23" s="180"/>
      <c r="AJ23" s="180"/>
    </row>
    <row r="24" spans="1:30" ht="19.5" customHeight="1">
      <c r="A24" s="612"/>
      <c r="B24" s="554"/>
      <c r="C24" s="555"/>
      <c r="D24" s="627"/>
      <c r="E24" s="628"/>
      <c r="F24" s="628"/>
      <c r="G24" s="629"/>
      <c r="H24" s="559" t="s">
        <v>170</v>
      </c>
      <c r="I24" s="560"/>
      <c r="J24" s="560"/>
      <c r="K24" s="560"/>
      <c r="L24" s="560"/>
      <c r="M24" s="561"/>
      <c r="N24" s="594">
        <v>0.8020833333333334</v>
      </c>
      <c r="O24" s="595"/>
      <c r="P24" s="595"/>
      <c r="Q24" s="596"/>
      <c r="R24" s="683" t="s">
        <v>170</v>
      </c>
      <c r="S24" s="684"/>
      <c r="T24" s="684"/>
      <c r="U24" s="684"/>
      <c r="V24" s="684"/>
      <c r="W24" s="182">
        <v>1</v>
      </c>
      <c r="X24" s="183" t="s">
        <v>541</v>
      </c>
      <c r="Y24" s="182">
        <v>0</v>
      </c>
      <c r="Z24" s="618" t="s">
        <v>161</v>
      </c>
      <c r="AA24" s="618"/>
      <c r="AB24" s="618"/>
      <c r="AC24" s="618"/>
      <c r="AD24" s="619"/>
    </row>
    <row r="25" spans="1:30" ht="19.5" customHeight="1">
      <c r="A25" s="612"/>
      <c r="B25" s="554"/>
      <c r="C25" s="555"/>
      <c r="D25" s="627"/>
      <c r="E25" s="628"/>
      <c r="F25" s="628"/>
      <c r="G25" s="629"/>
      <c r="H25" s="537" t="s">
        <v>491</v>
      </c>
      <c r="I25" s="538"/>
      <c r="J25" s="538"/>
      <c r="K25" s="538"/>
      <c r="L25" s="538"/>
      <c r="M25" s="539"/>
      <c r="N25" s="571">
        <v>0.5625</v>
      </c>
      <c r="O25" s="572"/>
      <c r="P25" s="572"/>
      <c r="Q25" s="573"/>
      <c r="R25" s="651" t="s">
        <v>492</v>
      </c>
      <c r="S25" s="618"/>
      <c r="T25" s="618"/>
      <c r="U25" s="618"/>
      <c r="V25" s="618"/>
      <c r="W25" s="182" t="s">
        <v>544</v>
      </c>
      <c r="X25" s="183" t="s">
        <v>545</v>
      </c>
      <c r="Y25" s="182" t="s">
        <v>546</v>
      </c>
      <c r="Z25" s="684" t="s">
        <v>547</v>
      </c>
      <c r="AA25" s="684"/>
      <c r="AB25" s="684"/>
      <c r="AC25" s="684"/>
      <c r="AD25" s="685"/>
    </row>
    <row r="26" spans="1:43" ht="19.5" customHeight="1" thickBot="1">
      <c r="A26" s="583"/>
      <c r="B26" s="556"/>
      <c r="C26" s="557"/>
      <c r="D26" s="630"/>
      <c r="E26" s="631"/>
      <c r="F26" s="631"/>
      <c r="G26" s="632"/>
      <c r="H26" s="584" t="s">
        <v>491</v>
      </c>
      <c r="I26" s="585"/>
      <c r="J26" s="585"/>
      <c r="K26" s="585"/>
      <c r="L26" s="585"/>
      <c r="M26" s="586"/>
      <c r="N26" s="579">
        <v>0.6458333333333334</v>
      </c>
      <c r="O26" s="580"/>
      <c r="P26" s="580"/>
      <c r="Q26" s="581"/>
      <c r="R26" s="664" t="s">
        <v>173</v>
      </c>
      <c r="S26" s="662"/>
      <c r="T26" s="662"/>
      <c r="U26" s="662"/>
      <c r="V26" s="662"/>
      <c r="W26" s="192">
        <v>4</v>
      </c>
      <c r="X26" s="150" t="s">
        <v>548</v>
      </c>
      <c r="Y26" s="192">
        <v>3</v>
      </c>
      <c r="Z26" s="662" t="s">
        <v>175</v>
      </c>
      <c r="AA26" s="662"/>
      <c r="AB26" s="662"/>
      <c r="AC26" s="662"/>
      <c r="AD26" s="663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</row>
    <row r="27" spans="1:43" ht="19.5" customHeight="1">
      <c r="A27" s="558" t="s">
        <v>82</v>
      </c>
      <c r="B27" s="552"/>
      <c r="C27" s="553"/>
      <c r="D27" s="528">
        <v>40572</v>
      </c>
      <c r="E27" s="529"/>
      <c r="F27" s="529"/>
      <c r="G27" s="530"/>
      <c r="H27" s="562" t="s">
        <v>490</v>
      </c>
      <c r="I27" s="563"/>
      <c r="J27" s="563"/>
      <c r="K27" s="563"/>
      <c r="L27" s="563"/>
      <c r="M27" s="564"/>
      <c r="N27" s="576">
        <v>0.71875</v>
      </c>
      <c r="O27" s="577"/>
      <c r="P27" s="577"/>
      <c r="Q27" s="578"/>
      <c r="R27" s="593" t="s">
        <v>170</v>
      </c>
      <c r="S27" s="591"/>
      <c r="T27" s="591"/>
      <c r="U27" s="591"/>
      <c r="V27" s="591"/>
      <c r="W27" s="190">
        <v>3</v>
      </c>
      <c r="X27" s="183" t="s">
        <v>541</v>
      </c>
      <c r="Y27" s="193" t="s">
        <v>549</v>
      </c>
      <c r="Z27" s="686" t="s">
        <v>397</v>
      </c>
      <c r="AA27" s="686"/>
      <c r="AB27" s="686"/>
      <c r="AC27" s="686"/>
      <c r="AD27" s="687"/>
      <c r="AE27" s="187"/>
      <c r="AF27" s="48"/>
      <c r="AG27" s="48"/>
      <c r="AH27" s="48"/>
      <c r="AI27" s="14"/>
      <c r="AJ27" s="159"/>
      <c r="AK27" s="159"/>
      <c r="AL27" s="159"/>
      <c r="AM27" s="159"/>
      <c r="AN27" s="159"/>
      <c r="AO27" s="159"/>
      <c r="AP27" s="186"/>
      <c r="AQ27" s="159"/>
    </row>
    <row r="28" spans="1:43" ht="19.5" customHeight="1">
      <c r="A28" s="612"/>
      <c r="B28" s="554"/>
      <c r="C28" s="555"/>
      <c r="D28" s="531"/>
      <c r="E28" s="532"/>
      <c r="F28" s="532"/>
      <c r="G28" s="533"/>
      <c r="H28" s="537" t="s">
        <v>489</v>
      </c>
      <c r="I28" s="538"/>
      <c r="J28" s="538"/>
      <c r="K28" s="538"/>
      <c r="L28" s="538"/>
      <c r="M28" s="539"/>
      <c r="N28" s="571">
        <v>0.71875</v>
      </c>
      <c r="O28" s="616"/>
      <c r="P28" s="616"/>
      <c r="Q28" s="617"/>
      <c r="R28" s="615" t="s">
        <v>166</v>
      </c>
      <c r="S28" s="613"/>
      <c r="T28" s="613"/>
      <c r="U28" s="613"/>
      <c r="V28" s="613"/>
      <c r="W28" s="182">
        <v>3</v>
      </c>
      <c r="X28" s="183" t="s">
        <v>550</v>
      </c>
      <c r="Y28" s="184" t="s">
        <v>538</v>
      </c>
      <c r="Z28" s="613" t="s">
        <v>492</v>
      </c>
      <c r="AA28" s="613"/>
      <c r="AB28" s="613"/>
      <c r="AC28" s="613"/>
      <c r="AD28" s="614"/>
      <c r="AE28" s="187"/>
      <c r="AF28" s="187"/>
      <c r="AG28" s="187"/>
      <c r="AH28" s="187"/>
      <c r="AI28" s="14"/>
      <c r="AJ28" s="159"/>
      <c r="AK28" s="159"/>
      <c r="AL28" s="159"/>
      <c r="AM28" s="159"/>
      <c r="AN28" s="159"/>
      <c r="AO28" s="159"/>
      <c r="AP28" s="186"/>
      <c r="AQ28" s="159"/>
    </row>
    <row r="29" spans="1:43" ht="19.5" customHeight="1">
      <c r="A29" s="612"/>
      <c r="B29" s="554"/>
      <c r="C29" s="555"/>
      <c r="D29" s="531"/>
      <c r="E29" s="532"/>
      <c r="F29" s="532"/>
      <c r="G29" s="533"/>
      <c r="H29" s="537" t="s">
        <v>170</v>
      </c>
      <c r="I29" s="538"/>
      <c r="J29" s="538"/>
      <c r="K29" s="538"/>
      <c r="L29" s="538"/>
      <c r="M29" s="539"/>
      <c r="N29" s="594">
        <v>0.7291666666666666</v>
      </c>
      <c r="O29" s="595"/>
      <c r="P29" s="595"/>
      <c r="Q29" s="596"/>
      <c r="R29" s="688" t="s">
        <v>164</v>
      </c>
      <c r="S29" s="689"/>
      <c r="T29" s="689"/>
      <c r="U29" s="689"/>
      <c r="V29" s="689"/>
      <c r="W29" s="182">
        <v>2</v>
      </c>
      <c r="X29" s="183" t="s">
        <v>541</v>
      </c>
      <c r="Y29" s="184" t="s">
        <v>551</v>
      </c>
      <c r="Z29" s="613" t="s">
        <v>552</v>
      </c>
      <c r="AA29" s="613"/>
      <c r="AB29" s="613"/>
      <c r="AC29" s="613"/>
      <c r="AD29" s="614"/>
      <c r="AE29" s="14"/>
      <c r="AF29" s="14"/>
      <c r="AG29" s="14"/>
      <c r="AH29" s="14"/>
      <c r="AI29" s="14"/>
      <c r="AJ29" s="14"/>
      <c r="AK29" s="14"/>
      <c r="AL29" s="186"/>
      <c r="AM29" s="188"/>
      <c r="AN29" s="14"/>
      <c r="AO29" s="14"/>
      <c r="AP29" s="14"/>
      <c r="AQ29" s="14"/>
    </row>
    <row r="30" spans="1:43" ht="19.5" customHeight="1" thickBot="1">
      <c r="A30" s="583"/>
      <c r="B30" s="556"/>
      <c r="C30" s="557"/>
      <c r="D30" s="534"/>
      <c r="E30" s="535"/>
      <c r="F30" s="535"/>
      <c r="G30" s="536"/>
      <c r="H30" s="559" t="s">
        <v>493</v>
      </c>
      <c r="I30" s="560"/>
      <c r="J30" s="560"/>
      <c r="K30" s="560"/>
      <c r="L30" s="560"/>
      <c r="M30" s="561"/>
      <c r="N30" s="571">
        <v>0.6458333333333334</v>
      </c>
      <c r="O30" s="572"/>
      <c r="P30" s="572"/>
      <c r="Q30" s="573"/>
      <c r="R30" s="589" t="s">
        <v>553</v>
      </c>
      <c r="S30" s="587"/>
      <c r="T30" s="587"/>
      <c r="U30" s="587"/>
      <c r="V30" s="587"/>
      <c r="W30" s="192">
        <v>3</v>
      </c>
      <c r="X30" s="150" t="s">
        <v>554</v>
      </c>
      <c r="Y30" s="150" t="s">
        <v>555</v>
      </c>
      <c r="Z30" s="587" t="s">
        <v>173</v>
      </c>
      <c r="AA30" s="587"/>
      <c r="AB30" s="587"/>
      <c r="AC30" s="587"/>
      <c r="AD30" s="588"/>
      <c r="AE30" s="14"/>
      <c r="AF30" s="14"/>
      <c r="AG30" s="14"/>
      <c r="AH30" s="14"/>
      <c r="AI30" s="14"/>
      <c r="AJ30" s="14"/>
      <c r="AK30" s="14"/>
      <c r="AL30" s="186"/>
      <c r="AM30" s="159"/>
      <c r="AN30" s="14"/>
      <c r="AO30" s="14"/>
      <c r="AP30" s="14"/>
      <c r="AQ30" s="14"/>
    </row>
    <row r="31" spans="1:30" ht="19.5" customHeight="1">
      <c r="A31" s="558" t="s">
        <v>88</v>
      </c>
      <c r="B31" s="552"/>
      <c r="C31" s="553"/>
      <c r="D31" s="528">
        <v>40579</v>
      </c>
      <c r="E31" s="529"/>
      <c r="F31" s="529"/>
      <c r="G31" s="530"/>
      <c r="H31" s="562" t="s">
        <v>493</v>
      </c>
      <c r="I31" s="563"/>
      <c r="J31" s="563"/>
      <c r="K31" s="563"/>
      <c r="L31" s="563"/>
      <c r="M31" s="564"/>
      <c r="N31" s="576">
        <v>0.71875</v>
      </c>
      <c r="O31" s="577"/>
      <c r="P31" s="577"/>
      <c r="Q31" s="578"/>
      <c r="R31" s="593" t="s">
        <v>556</v>
      </c>
      <c r="S31" s="591"/>
      <c r="T31" s="591"/>
      <c r="U31" s="591"/>
      <c r="V31" s="591"/>
      <c r="W31" s="190" t="s">
        <v>591</v>
      </c>
      <c r="X31" s="183" t="s">
        <v>554</v>
      </c>
      <c r="Y31" s="193" t="s">
        <v>592</v>
      </c>
      <c r="Z31" s="591" t="s">
        <v>494</v>
      </c>
      <c r="AA31" s="591"/>
      <c r="AB31" s="591"/>
      <c r="AC31" s="591"/>
      <c r="AD31" s="592"/>
    </row>
    <row r="32" spans="1:36" ht="19.5" customHeight="1">
      <c r="A32" s="612"/>
      <c r="B32" s="554"/>
      <c r="C32" s="555"/>
      <c r="D32" s="531"/>
      <c r="E32" s="532"/>
      <c r="F32" s="532"/>
      <c r="G32" s="533"/>
      <c r="H32" s="559" t="s">
        <v>493</v>
      </c>
      <c r="I32" s="560"/>
      <c r="J32" s="560"/>
      <c r="K32" s="560"/>
      <c r="L32" s="560"/>
      <c r="M32" s="561"/>
      <c r="N32" s="594">
        <v>0.6458333333333334</v>
      </c>
      <c r="O32" s="595"/>
      <c r="P32" s="595"/>
      <c r="Q32" s="596"/>
      <c r="R32" s="615" t="s">
        <v>170</v>
      </c>
      <c r="S32" s="613"/>
      <c r="T32" s="613"/>
      <c r="U32" s="613"/>
      <c r="V32" s="613"/>
      <c r="W32" s="182">
        <v>1</v>
      </c>
      <c r="X32" s="183" t="s">
        <v>541</v>
      </c>
      <c r="Y32" s="184" t="s">
        <v>593</v>
      </c>
      <c r="Z32" s="689" t="s">
        <v>167</v>
      </c>
      <c r="AA32" s="689"/>
      <c r="AB32" s="689"/>
      <c r="AC32" s="689"/>
      <c r="AD32" s="690"/>
      <c r="AE32" s="186"/>
      <c r="AF32" s="159"/>
      <c r="AG32" s="14"/>
      <c r="AH32" s="14"/>
      <c r="AI32" s="14"/>
      <c r="AJ32" s="14"/>
    </row>
    <row r="33" spans="1:36" ht="19.5" customHeight="1">
      <c r="A33" s="612"/>
      <c r="B33" s="554"/>
      <c r="C33" s="555"/>
      <c r="D33" s="531"/>
      <c r="E33" s="532"/>
      <c r="F33" s="532"/>
      <c r="G33" s="533"/>
      <c r="H33" s="559" t="s">
        <v>495</v>
      </c>
      <c r="I33" s="560"/>
      <c r="J33" s="560"/>
      <c r="K33" s="560"/>
      <c r="L33" s="560"/>
      <c r="M33" s="561"/>
      <c r="N33" s="571">
        <v>0.7708333333333334</v>
      </c>
      <c r="O33" s="572"/>
      <c r="P33" s="572"/>
      <c r="Q33" s="573"/>
      <c r="R33" s="688" t="s">
        <v>162</v>
      </c>
      <c r="S33" s="689"/>
      <c r="T33" s="689"/>
      <c r="U33" s="689"/>
      <c r="V33" s="689"/>
      <c r="W33" s="182">
        <v>0</v>
      </c>
      <c r="X33" s="183" t="s">
        <v>557</v>
      </c>
      <c r="Y33" s="184" t="s">
        <v>594</v>
      </c>
      <c r="Z33" s="613" t="s">
        <v>558</v>
      </c>
      <c r="AA33" s="613"/>
      <c r="AB33" s="613"/>
      <c r="AC33" s="613"/>
      <c r="AD33" s="614"/>
      <c r="AE33" s="186"/>
      <c r="AF33" s="159"/>
      <c r="AG33" s="14"/>
      <c r="AH33" s="14"/>
      <c r="AI33" s="14"/>
      <c r="AJ33" s="14"/>
    </row>
    <row r="34" spans="1:36" ht="19.5" customHeight="1" thickBot="1">
      <c r="A34" s="583"/>
      <c r="B34" s="556"/>
      <c r="C34" s="557"/>
      <c r="D34" s="534"/>
      <c r="E34" s="535"/>
      <c r="F34" s="535"/>
      <c r="G34" s="536"/>
      <c r="H34" s="609" t="s">
        <v>559</v>
      </c>
      <c r="I34" s="610"/>
      <c r="J34" s="610"/>
      <c r="K34" s="610"/>
      <c r="L34" s="610"/>
      <c r="M34" s="611"/>
      <c r="N34" s="579">
        <v>0.6041666666666666</v>
      </c>
      <c r="O34" s="580"/>
      <c r="P34" s="580"/>
      <c r="Q34" s="581"/>
      <c r="R34" s="589" t="s">
        <v>164</v>
      </c>
      <c r="S34" s="587"/>
      <c r="T34" s="587"/>
      <c r="U34" s="587"/>
      <c r="V34" s="587"/>
      <c r="W34" s="192">
        <v>2</v>
      </c>
      <c r="X34" s="150" t="s">
        <v>541</v>
      </c>
      <c r="Y34" s="150" t="s">
        <v>595</v>
      </c>
      <c r="Z34" s="691" t="s">
        <v>496</v>
      </c>
      <c r="AA34" s="691"/>
      <c r="AB34" s="691"/>
      <c r="AC34" s="691"/>
      <c r="AD34" s="692"/>
      <c r="AE34" s="159"/>
      <c r="AF34" s="159"/>
      <c r="AG34" s="159"/>
      <c r="AH34" s="159"/>
      <c r="AI34" s="186"/>
      <c r="AJ34" s="188"/>
    </row>
    <row r="35" spans="1:36" ht="19.5" customHeight="1">
      <c r="A35" s="558" t="s">
        <v>79</v>
      </c>
      <c r="B35" s="552"/>
      <c r="C35" s="553"/>
      <c r="D35" s="528">
        <v>40585</v>
      </c>
      <c r="E35" s="529"/>
      <c r="F35" s="529"/>
      <c r="G35" s="530"/>
      <c r="H35" s="562" t="s">
        <v>170</v>
      </c>
      <c r="I35" s="563"/>
      <c r="J35" s="563"/>
      <c r="K35" s="563"/>
      <c r="L35" s="563"/>
      <c r="M35" s="564"/>
      <c r="N35" s="576">
        <v>0.7083333333333334</v>
      </c>
      <c r="O35" s="577"/>
      <c r="P35" s="577"/>
      <c r="Q35" s="578"/>
      <c r="R35" s="593" t="s">
        <v>211</v>
      </c>
      <c r="S35" s="591"/>
      <c r="T35" s="591"/>
      <c r="U35" s="591"/>
      <c r="V35" s="591"/>
      <c r="W35" s="190">
        <v>1</v>
      </c>
      <c r="X35" s="191" t="s">
        <v>541</v>
      </c>
      <c r="Y35" s="193" t="s">
        <v>596</v>
      </c>
      <c r="Z35" s="591" t="s">
        <v>164</v>
      </c>
      <c r="AA35" s="591"/>
      <c r="AB35" s="591"/>
      <c r="AC35" s="591"/>
      <c r="AD35" s="592"/>
      <c r="AE35" s="159"/>
      <c r="AF35" s="159"/>
      <c r="AG35" s="159"/>
      <c r="AH35" s="159"/>
      <c r="AI35" s="186"/>
      <c r="AJ35" s="159"/>
    </row>
    <row r="36" spans="1:36" ht="19.5" customHeight="1" thickBot="1">
      <c r="A36" s="583"/>
      <c r="B36" s="556"/>
      <c r="C36" s="557"/>
      <c r="D36" s="534"/>
      <c r="E36" s="535"/>
      <c r="F36" s="535"/>
      <c r="G36" s="536"/>
      <c r="H36" s="559" t="s">
        <v>560</v>
      </c>
      <c r="I36" s="560"/>
      <c r="J36" s="560"/>
      <c r="K36" s="560"/>
      <c r="L36" s="560"/>
      <c r="M36" s="561"/>
      <c r="N36" s="571">
        <v>0.59375</v>
      </c>
      <c r="O36" s="572"/>
      <c r="P36" s="572"/>
      <c r="Q36" s="573"/>
      <c r="R36" s="589" t="s">
        <v>597</v>
      </c>
      <c r="S36" s="587"/>
      <c r="T36" s="587"/>
      <c r="U36" s="587"/>
      <c r="V36" s="587"/>
      <c r="W36" s="192">
        <v>1</v>
      </c>
      <c r="X36" s="150" t="s">
        <v>541</v>
      </c>
      <c r="Y36" s="150" t="s">
        <v>551</v>
      </c>
      <c r="Z36" s="587" t="s">
        <v>167</v>
      </c>
      <c r="AA36" s="587"/>
      <c r="AB36" s="587"/>
      <c r="AC36" s="587"/>
      <c r="AD36" s="588"/>
      <c r="AE36" s="14"/>
      <c r="AF36" s="14"/>
      <c r="AG36" s="14"/>
      <c r="AH36" s="14"/>
      <c r="AI36" s="186"/>
      <c r="AJ36" s="159"/>
    </row>
    <row r="37" spans="1:36" ht="19.5" customHeight="1">
      <c r="A37" s="601" t="s">
        <v>83</v>
      </c>
      <c r="B37" s="602"/>
      <c r="C37" s="603"/>
      <c r="D37" s="522">
        <v>40593</v>
      </c>
      <c r="E37" s="523"/>
      <c r="F37" s="523"/>
      <c r="G37" s="524"/>
      <c r="H37" s="562" t="s">
        <v>498</v>
      </c>
      <c r="I37" s="563"/>
      <c r="J37" s="563"/>
      <c r="K37" s="563"/>
      <c r="L37" s="563"/>
      <c r="M37" s="564"/>
      <c r="N37" s="576">
        <v>0.6458333333333334</v>
      </c>
      <c r="O37" s="577"/>
      <c r="P37" s="577"/>
      <c r="Q37" s="578"/>
      <c r="R37" s="593" t="s">
        <v>590</v>
      </c>
      <c r="S37" s="591"/>
      <c r="T37" s="591"/>
      <c r="U37" s="591"/>
      <c r="V37" s="591"/>
      <c r="W37" s="190" t="s">
        <v>641</v>
      </c>
      <c r="X37" s="191" t="s">
        <v>642</v>
      </c>
      <c r="Y37" s="193" t="s">
        <v>643</v>
      </c>
      <c r="Z37" s="591" t="s">
        <v>598</v>
      </c>
      <c r="AA37" s="591"/>
      <c r="AB37" s="591"/>
      <c r="AC37" s="591"/>
      <c r="AD37" s="592"/>
      <c r="AE37" s="159"/>
      <c r="AF37" s="159"/>
      <c r="AG37" s="159"/>
      <c r="AH37" s="159"/>
      <c r="AI37" s="186"/>
      <c r="AJ37" s="159"/>
    </row>
    <row r="38" spans="1:36" ht="19.5" customHeight="1" thickBot="1">
      <c r="A38" s="641" t="s">
        <v>80</v>
      </c>
      <c r="B38" s="642"/>
      <c r="C38" s="643"/>
      <c r="D38" s="525">
        <v>40594</v>
      </c>
      <c r="E38" s="526"/>
      <c r="F38" s="526"/>
      <c r="G38" s="527"/>
      <c r="H38" s="600" t="s">
        <v>499</v>
      </c>
      <c r="I38" s="660"/>
      <c r="J38" s="660"/>
      <c r="K38" s="660"/>
      <c r="L38" s="660"/>
      <c r="M38" s="661"/>
      <c r="N38" s="604">
        <v>0.576388888888889</v>
      </c>
      <c r="O38" s="605"/>
      <c r="P38" s="605"/>
      <c r="Q38" s="606"/>
      <c r="R38" s="607" t="s">
        <v>599</v>
      </c>
      <c r="S38" s="608"/>
      <c r="T38" s="608"/>
      <c r="U38" s="608"/>
      <c r="V38" s="608"/>
      <c r="W38" s="197">
        <v>2</v>
      </c>
      <c r="X38" s="198" t="s">
        <v>562</v>
      </c>
      <c r="Y38" s="198" t="s">
        <v>644</v>
      </c>
      <c r="Z38" s="693" t="s">
        <v>600</v>
      </c>
      <c r="AA38" s="693"/>
      <c r="AB38" s="693"/>
      <c r="AC38" s="693"/>
      <c r="AD38" s="694"/>
      <c r="AE38" s="14"/>
      <c r="AF38" s="14"/>
      <c r="AG38" s="14"/>
      <c r="AH38" s="14"/>
      <c r="AI38" s="14"/>
      <c r="AJ38" s="14"/>
    </row>
    <row r="39" spans="1:36" s="14" customFormat="1" ht="12.75" customHeight="1" thickBot="1" thickTop="1">
      <c r="A39" s="160"/>
      <c r="B39" s="160"/>
      <c r="C39" s="160"/>
      <c r="D39" s="161"/>
      <c r="E39" s="161"/>
      <c r="F39" s="161"/>
      <c r="G39" s="161"/>
      <c r="H39" s="165"/>
      <c r="I39" s="165"/>
      <c r="J39" s="165"/>
      <c r="K39" s="165"/>
      <c r="L39" s="165"/>
      <c r="M39" s="165"/>
      <c r="N39" s="163"/>
      <c r="O39" s="163"/>
      <c r="P39" s="163"/>
      <c r="Q39" s="163"/>
      <c r="R39" s="140"/>
      <c r="S39" s="143"/>
      <c r="T39" s="143"/>
      <c r="U39" s="143"/>
      <c r="V39" s="143"/>
      <c r="W39" s="195"/>
      <c r="X39" s="185"/>
      <c r="Y39" s="185"/>
      <c r="Z39" s="143"/>
      <c r="AA39" s="143"/>
      <c r="AB39" s="143"/>
      <c r="AC39" s="143"/>
      <c r="AD39" s="143"/>
      <c r="AE39" s="1"/>
      <c r="AF39" s="1"/>
      <c r="AG39" s="1"/>
      <c r="AH39" s="1"/>
      <c r="AI39" s="1"/>
      <c r="AJ39" s="1"/>
    </row>
    <row r="40" spans="1:30" ht="19.5" customHeight="1">
      <c r="A40" s="558" t="s">
        <v>106</v>
      </c>
      <c r="B40" s="552"/>
      <c r="C40" s="553"/>
      <c r="D40" s="528">
        <v>40579</v>
      </c>
      <c r="E40" s="529"/>
      <c r="F40" s="529"/>
      <c r="G40" s="530"/>
      <c r="H40" s="657" t="s">
        <v>500</v>
      </c>
      <c r="I40" s="658"/>
      <c r="J40" s="658"/>
      <c r="K40" s="658"/>
      <c r="L40" s="658"/>
      <c r="M40" s="659"/>
      <c r="N40" s="576">
        <v>0.7083333333333334</v>
      </c>
      <c r="O40" s="577"/>
      <c r="P40" s="577"/>
      <c r="Q40" s="578"/>
      <c r="R40" s="593" t="s">
        <v>501</v>
      </c>
      <c r="S40" s="591"/>
      <c r="T40" s="591"/>
      <c r="U40" s="591"/>
      <c r="V40" s="591"/>
      <c r="W40" s="190">
        <v>0</v>
      </c>
      <c r="X40" s="191" t="s">
        <v>562</v>
      </c>
      <c r="Y40" s="193" t="s">
        <v>274</v>
      </c>
      <c r="Z40" s="591" t="s">
        <v>397</v>
      </c>
      <c r="AA40" s="591"/>
      <c r="AB40" s="591"/>
      <c r="AC40" s="591"/>
      <c r="AD40" s="592"/>
    </row>
    <row r="41" spans="1:44" ht="19.5" customHeight="1" thickBot="1">
      <c r="A41" s="583"/>
      <c r="B41" s="556"/>
      <c r="C41" s="557"/>
      <c r="D41" s="534"/>
      <c r="E41" s="535"/>
      <c r="F41" s="535"/>
      <c r="G41" s="536"/>
      <c r="H41" s="584" t="s">
        <v>500</v>
      </c>
      <c r="I41" s="585"/>
      <c r="J41" s="585"/>
      <c r="K41" s="585"/>
      <c r="L41" s="585"/>
      <c r="M41" s="586"/>
      <c r="N41" s="579">
        <v>0.78125</v>
      </c>
      <c r="O41" s="580"/>
      <c r="P41" s="580"/>
      <c r="Q41" s="581"/>
      <c r="R41" s="589" t="s">
        <v>502</v>
      </c>
      <c r="S41" s="587"/>
      <c r="T41" s="587"/>
      <c r="U41" s="587"/>
      <c r="V41" s="587"/>
      <c r="W41" s="192">
        <v>0</v>
      </c>
      <c r="X41" s="150" t="s">
        <v>548</v>
      </c>
      <c r="Y41" s="150" t="s">
        <v>291</v>
      </c>
      <c r="Z41" s="587" t="s">
        <v>563</v>
      </c>
      <c r="AA41" s="587"/>
      <c r="AB41" s="587"/>
      <c r="AC41" s="587"/>
      <c r="AD41" s="588"/>
      <c r="AR41" s="14"/>
    </row>
    <row r="42" spans="1:44" ht="19.5" customHeight="1" thickBot="1">
      <c r="A42" s="601" t="s">
        <v>104</v>
      </c>
      <c r="B42" s="602"/>
      <c r="C42" s="603"/>
      <c r="D42" s="528">
        <v>40593</v>
      </c>
      <c r="E42" s="529"/>
      <c r="F42" s="529"/>
      <c r="G42" s="530"/>
      <c r="H42" s="562" t="s">
        <v>498</v>
      </c>
      <c r="I42" s="563"/>
      <c r="J42" s="563"/>
      <c r="K42" s="563"/>
      <c r="L42" s="563"/>
      <c r="M42" s="564"/>
      <c r="N42" s="576">
        <v>0.5625</v>
      </c>
      <c r="O42" s="577"/>
      <c r="P42" s="577"/>
      <c r="Q42" s="578"/>
      <c r="R42" s="593" t="s">
        <v>158</v>
      </c>
      <c r="S42" s="591"/>
      <c r="T42" s="591"/>
      <c r="U42" s="591"/>
      <c r="V42" s="591"/>
      <c r="W42" s="190" t="s">
        <v>635</v>
      </c>
      <c r="X42" s="191" t="s">
        <v>634</v>
      </c>
      <c r="Y42" s="193" t="s">
        <v>636</v>
      </c>
      <c r="Z42" s="587" t="s">
        <v>508</v>
      </c>
      <c r="AA42" s="587"/>
      <c r="AB42" s="587"/>
      <c r="AC42" s="587"/>
      <c r="AD42" s="588"/>
      <c r="AE42" s="5"/>
      <c r="AF42" s="5"/>
      <c r="AG42" s="5"/>
      <c r="AH42" s="5"/>
      <c r="AI42" s="5"/>
      <c r="AR42" s="14"/>
    </row>
    <row r="43" spans="1:44" ht="19.5" customHeight="1" thickBot="1">
      <c r="A43" s="583" t="s">
        <v>109</v>
      </c>
      <c r="B43" s="556"/>
      <c r="C43" s="557"/>
      <c r="D43" s="534"/>
      <c r="E43" s="535"/>
      <c r="F43" s="535"/>
      <c r="G43" s="536"/>
      <c r="H43" s="584" t="s">
        <v>498</v>
      </c>
      <c r="I43" s="585"/>
      <c r="J43" s="585"/>
      <c r="K43" s="585"/>
      <c r="L43" s="585"/>
      <c r="M43" s="586"/>
      <c r="N43" s="579">
        <v>0.4791666666666667</v>
      </c>
      <c r="O43" s="580"/>
      <c r="P43" s="580"/>
      <c r="Q43" s="581"/>
      <c r="R43" s="695" t="s">
        <v>601</v>
      </c>
      <c r="S43" s="691"/>
      <c r="T43" s="691"/>
      <c r="U43" s="691"/>
      <c r="V43" s="691"/>
      <c r="W43" s="150" t="s">
        <v>645</v>
      </c>
      <c r="X43" s="150" t="s">
        <v>561</v>
      </c>
      <c r="Y43" s="150" t="s">
        <v>612</v>
      </c>
      <c r="Z43" s="587" t="s">
        <v>602</v>
      </c>
      <c r="AA43" s="587"/>
      <c r="AB43" s="587"/>
      <c r="AC43" s="587"/>
      <c r="AD43" s="588"/>
      <c r="AE43" s="5"/>
      <c r="AF43" s="5"/>
      <c r="AG43" s="5"/>
      <c r="AH43" s="5"/>
      <c r="AI43" s="5"/>
      <c r="AR43" s="14"/>
    </row>
    <row r="44" spans="1:44" ht="19.5" customHeight="1">
      <c r="A44" s="558" t="s">
        <v>107</v>
      </c>
      <c r="B44" s="552"/>
      <c r="C44" s="553"/>
      <c r="D44" s="528">
        <v>40585</v>
      </c>
      <c r="E44" s="529"/>
      <c r="F44" s="529"/>
      <c r="G44" s="530"/>
      <c r="H44" s="562" t="s">
        <v>504</v>
      </c>
      <c r="I44" s="563"/>
      <c r="J44" s="563"/>
      <c r="K44" s="563"/>
      <c r="L44" s="563"/>
      <c r="M44" s="564"/>
      <c r="N44" s="576">
        <v>0.5625</v>
      </c>
      <c r="O44" s="577"/>
      <c r="P44" s="577"/>
      <c r="Q44" s="578"/>
      <c r="R44" s="593" t="s">
        <v>166</v>
      </c>
      <c r="S44" s="591"/>
      <c r="T44" s="591"/>
      <c r="U44" s="591"/>
      <c r="V44" s="591"/>
      <c r="W44" s="190">
        <v>1</v>
      </c>
      <c r="X44" s="191" t="s">
        <v>550</v>
      </c>
      <c r="Y44" s="193" t="s">
        <v>603</v>
      </c>
      <c r="Z44" s="591" t="s">
        <v>170</v>
      </c>
      <c r="AA44" s="591"/>
      <c r="AB44" s="591"/>
      <c r="AC44" s="591"/>
      <c r="AD44" s="592"/>
      <c r="AR44" s="14"/>
    </row>
    <row r="45" spans="1:30" ht="19.5" customHeight="1" thickBot="1">
      <c r="A45" s="583"/>
      <c r="B45" s="556"/>
      <c r="C45" s="557"/>
      <c r="D45" s="534"/>
      <c r="E45" s="535"/>
      <c r="F45" s="535"/>
      <c r="G45" s="536"/>
      <c r="H45" s="559" t="s">
        <v>504</v>
      </c>
      <c r="I45" s="560"/>
      <c r="J45" s="560"/>
      <c r="K45" s="560"/>
      <c r="L45" s="560"/>
      <c r="M45" s="561"/>
      <c r="N45" s="579">
        <v>0.6458333333333334</v>
      </c>
      <c r="O45" s="580"/>
      <c r="P45" s="580"/>
      <c r="Q45" s="581"/>
      <c r="R45" s="589" t="s">
        <v>162</v>
      </c>
      <c r="S45" s="587"/>
      <c r="T45" s="587"/>
      <c r="U45" s="587"/>
      <c r="V45" s="587"/>
      <c r="W45" s="192" t="s">
        <v>604</v>
      </c>
      <c r="X45" s="150" t="s">
        <v>557</v>
      </c>
      <c r="Y45" s="150" t="s">
        <v>605</v>
      </c>
      <c r="Z45" s="587" t="s">
        <v>165</v>
      </c>
      <c r="AA45" s="587"/>
      <c r="AB45" s="587"/>
      <c r="AC45" s="587"/>
      <c r="AD45" s="588"/>
    </row>
    <row r="46" spans="1:30" ht="19.5" customHeight="1">
      <c r="A46" s="601" t="s">
        <v>103</v>
      </c>
      <c r="B46" s="602"/>
      <c r="C46" s="603"/>
      <c r="D46" s="531">
        <v>40587</v>
      </c>
      <c r="E46" s="532"/>
      <c r="F46" s="532"/>
      <c r="G46" s="533"/>
      <c r="H46" s="657" t="s">
        <v>498</v>
      </c>
      <c r="I46" s="658"/>
      <c r="J46" s="658"/>
      <c r="K46" s="658"/>
      <c r="L46" s="658"/>
      <c r="M46" s="659"/>
      <c r="N46" s="571">
        <v>0.5625</v>
      </c>
      <c r="O46" s="572"/>
      <c r="P46" s="572"/>
      <c r="Q46" s="573"/>
      <c r="R46" s="593" t="s">
        <v>166</v>
      </c>
      <c r="S46" s="591"/>
      <c r="T46" s="591"/>
      <c r="U46" s="591"/>
      <c r="V46" s="591"/>
      <c r="W46" s="190">
        <v>1</v>
      </c>
      <c r="X46" s="185" t="s">
        <v>550</v>
      </c>
      <c r="Y46" s="193" t="s">
        <v>609</v>
      </c>
      <c r="Z46" s="591" t="s">
        <v>201</v>
      </c>
      <c r="AA46" s="591"/>
      <c r="AB46" s="591"/>
      <c r="AC46" s="591"/>
      <c r="AD46" s="592"/>
    </row>
    <row r="47" spans="1:30" ht="19.5" customHeight="1" thickBot="1">
      <c r="A47" s="583" t="s">
        <v>102</v>
      </c>
      <c r="B47" s="556"/>
      <c r="C47" s="557"/>
      <c r="D47" s="534"/>
      <c r="E47" s="535"/>
      <c r="F47" s="535"/>
      <c r="G47" s="536"/>
      <c r="H47" s="584" t="s">
        <v>498</v>
      </c>
      <c r="I47" s="585"/>
      <c r="J47" s="585"/>
      <c r="K47" s="585"/>
      <c r="L47" s="585"/>
      <c r="M47" s="586"/>
      <c r="N47" s="579">
        <v>0.6458333333333334</v>
      </c>
      <c r="O47" s="580"/>
      <c r="P47" s="580"/>
      <c r="Q47" s="581"/>
      <c r="R47" s="589" t="s">
        <v>170</v>
      </c>
      <c r="S47" s="587"/>
      <c r="T47" s="587"/>
      <c r="U47" s="587"/>
      <c r="V47" s="587"/>
      <c r="W47" s="192">
        <v>2</v>
      </c>
      <c r="X47" s="150" t="s">
        <v>541</v>
      </c>
      <c r="Y47" s="150" t="s">
        <v>610</v>
      </c>
      <c r="Z47" s="587" t="s">
        <v>496</v>
      </c>
      <c r="AA47" s="587"/>
      <c r="AB47" s="587"/>
      <c r="AC47" s="587"/>
      <c r="AD47" s="588"/>
    </row>
    <row r="48" spans="1:30" ht="12" customHeight="1" thickBot="1">
      <c r="A48" s="199"/>
      <c r="B48" s="199"/>
      <c r="C48" s="199"/>
      <c r="D48" s="200"/>
      <c r="E48" s="200"/>
      <c r="F48" s="200"/>
      <c r="G48" s="200"/>
      <c r="H48" s="201"/>
      <c r="I48" s="201"/>
      <c r="J48" s="201"/>
      <c r="K48" s="201"/>
      <c r="L48" s="201"/>
      <c r="M48" s="201"/>
      <c r="N48" s="202"/>
      <c r="O48" s="202"/>
      <c r="P48" s="202"/>
      <c r="Q48" s="202"/>
      <c r="R48" s="203"/>
      <c r="S48" s="204"/>
      <c r="T48" s="204"/>
      <c r="U48" s="204"/>
      <c r="V48" s="204"/>
      <c r="W48" s="205"/>
      <c r="X48" s="206"/>
      <c r="Y48" s="206"/>
      <c r="Z48" s="204"/>
      <c r="AA48" s="204"/>
      <c r="AB48" s="204"/>
      <c r="AC48" s="204"/>
      <c r="AD48" s="204"/>
    </row>
    <row r="49" spans="1:30" ht="19.5" customHeight="1">
      <c r="A49" s="612" t="s">
        <v>105</v>
      </c>
      <c r="B49" s="554"/>
      <c r="C49" s="555"/>
      <c r="D49" s="528">
        <v>40572</v>
      </c>
      <c r="E49" s="529"/>
      <c r="F49" s="529"/>
      <c r="G49" s="530"/>
      <c r="H49" s="562" t="s">
        <v>489</v>
      </c>
      <c r="I49" s="563"/>
      <c r="J49" s="563"/>
      <c r="K49" s="563"/>
      <c r="L49" s="563"/>
      <c r="M49" s="564"/>
      <c r="N49" s="571">
        <v>0.78125</v>
      </c>
      <c r="O49" s="572"/>
      <c r="P49" s="572"/>
      <c r="Q49" s="573"/>
      <c r="R49" s="593" t="s">
        <v>564</v>
      </c>
      <c r="S49" s="591"/>
      <c r="T49" s="591"/>
      <c r="U49" s="591"/>
      <c r="V49" s="591"/>
      <c r="W49" s="190">
        <v>4</v>
      </c>
      <c r="X49" s="184" t="s">
        <v>537</v>
      </c>
      <c r="Y49" s="193" t="s">
        <v>565</v>
      </c>
      <c r="Z49" s="591" t="s">
        <v>566</v>
      </c>
      <c r="AA49" s="591"/>
      <c r="AB49" s="591"/>
      <c r="AC49" s="591"/>
      <c r="AD49" s="592"/>
    </row>
    <row r="50" spans="1:30" ht="19.5" customHeight="1">
      <c r="A50" s="612"/>
      <c r="B50" s="554"/>
      <c r="C50" s="555"/>
      <c r="D50" s="531"/>
      <c r="E50" s="532"/>
      <c r="F50" s="532"/>
      <c r="G50" s="533"/>
      <c r="H50" s="537" t="s">
        <v>490</v>
      </c>
      <c r="I50" s="538"/>
      <c r="J50" s="538"/>
      <c r="K50" s="538"/>
      <c r="L50" s="538"/>
      <c r="M50" s="539"/>
      <c r="N50" s="594">
        <v>0.78125</v>
      </c>
      <c r="O50" s="595"/>
      <c r="P50" s="595"/>
      <c r="Q50" s="596"/>
      <c r="R50" s="615" t="s">
        <v>540</v>
      </c>
      <c r="S50" s="613"/>
      <c r="T50" s="613"/>
      <c r="U50" s="613"/>
      <c r="V50" s="613"/>
      <c r="W50" s="182">
        <v>1</v>
      </c>
      <c r="X50" s="184" t="s">
        <v>537</v>
      </c>
      <c r="Y50" s="184" t="s">
        <v>567</v>
      </c>
      <c r="Z50" s="613" t="s">
        <v>505</v>
      </c>
      <c r="AA50" s="613"/>
      <c r="AB50" s="613"/>
      <c r="AC50" s="613"/>
      <c r="AD50" s="614"/>
    </row>
    <row r="51" spans="1:30" ht="19.5" customHeight="1">
      <c r="A51" s="612"/>
      <c r="B51" s="554"/>
      <c r="C51" s="555"/>
      <c r="D51" s="531"/>
      <c r="E51" s="532"/>
      <c r="F51" s="532"/>
      <c r="G51" s="533"/>
      <c r="H51" s="537" t="s">
        <v>170</v>
      </c>
      <c r="I51" s="538"/>
      <c r="J51" s="538"/>
      <c r="K51" s="538"/>
      <c r="L51" s="538"/>
      <c r="M51" s="539"/>
      <c r="N51" s="594">
        <v>0.78125</v>
      </c>
      <c r="O51" s="595"/>
      <c r="P51" s="595"/>
      <c r="Q51" s="596"/>
      <c r="R51" s="615" t="s">
        <v>507</v>
      </c>
      <c r="S51" s="613"/>
      <c r="T51" s="613"/>
      <c r="U51" s="613"/>
      <c r="V51" s="613"/>
      <c r="W51" s="182" t="s">
        <v>568</v>
      </c>
      <c r="X51" s="185" t="s">
        <v>569</v>
      </c>
      <c r="Y51" s="194" t="s">
        <v>570</v>
      </c>
      <c r="Z51" s="613" t="s">
        <v>571</v>
      </c>
      <c r="AA51" s="613"/>
      <c r="AB51" s="613"/>
      <c r="AC51" s="613"/>
      <c r="AD51" s="614"/>
    </row>
    <row r="52" spans="1:30" ht="19.5" customHeight="1" thickBot="1">
      <c r="A52" s="583"/>
      <c r="B52" s="556"/>
      <c r="C52" s="557"/>
      <c r="D52" s="534"/>
      <c r="E52" s="535"/>
      <c r="F52" s="535"/>
      <c r="G52" s="536"/>
      <c r="H52" s="584" t="s">
        <v>493</v>
      </c>
      <c r="I52" s="585"/>
      <c r="J52" s="585"/>
      <c r="K52" s="585"/>
      <c r="L52" s="585"/>
      <c r="M52" s="586"/>
      <c r="N52" s="597">
        <v>0.7395833333333334</v>
      </c>
      <c r="O52" s="598"/>
      <c r="P52" s="598"/>
      <c r="Q52" s="599"/>
      <c r="R52" s="589" t="s">
        <v>248</v>
      </c>
      <c r="S52" s="587"/>
      <c r="T52" s="587"/>
      <c r="U52" s="587"/>
      <c r="V52" s="587"/>
      <c r="W52" s="192">
        <v>2</v>
      </c>
      <c r="X52" s="150" t="s">
        <v>548</v>
      </c>
      <c r="Y52" s="150" t="s">
        <v>572</v>
      </c>
      <c r="Z52" s="587" t="s">
        <v>456</v>
      </c>
      <c r="AA52" s="587"/>
      <c r="AB52" s="587"/>
      <c r="AC52" s="587"/>
      <c r="AD52" s="588"/>
    </row>
    <row r="53" spans="1:47" ht="19.5" customHeight="1">
      <c r="A53" s="552" t="s">
        <v>105</v>
      </c>
      <c r="B53" s="552"/>
      <c r="C53" s="553"/>
      <c r="D53" s="528">
        <v>40573</v>
      </c>
      <c r="E53" s="529"/>
      <c r="F53" s="529"/>
      <c r="G53" s="530"/>
      <c r="H53" s="562" t="s">
        <v>509</v>
      </c>
      <c r="I53" s="563"/>
      <c r="J53" s="563"/>
      <c r="K53" s="563"/>
      <c r="L53" s="563"/>
      <c r="M53" s="564"/>
      <c r="N53" s="576">
        <v>0.3958333333333333</v>
      </c>
      <c r="O53" s="577"/>
      <c r="P53" s="577"/>
      <c r="Q53" s="578"/>
      <c r="R53" s="667" t="s">
        <v>573</v>
      </c>
      <c r="S53" s="665"/>
      <c r="T53" s="665"/>
      <c r="U53" s="665"/>
      <c r="V53" s="665"/>
      <c r="W53" s="193" t="s">
        <v>581</v>
      </c>
      <c r="X53" s="185" t="s">
        <v>574</v>
      </c>
      <c r="Y53" s="193" t="s">
        <v>582</v>
      </c>
      <c r="Z53" s="665" t="s">
        <v>507</v>
      </c>
      <c r="AA53" s="665"/>
      <c r="AB53" s="665"/>
      <c r="AC53" s="665"/>
      <c r="AD53" s="666"/>
      <c r="AR53" s="14"/>
      <c r="AS53" s="14"/>
      <c r="AT53" s="14"/>
      <c r="AU53" s="14"/>
    </row>
    <row r="54" spans="1:47" ht="19.5" customHeight="1">
      <c r="A54" s="554"/>
      <c r="B54" s="554"/>
      <c r="C54" s="555"/>
      <c r="D54" s="531"/>
      <c r="E54" s="532"/>
      <c r="F54" s="532"/>
      <c r="G54" s="533"/>
      <c r="H54" s="559" t="s">
        <v>509</v>
      </c>
      <c r="I54" s="560"/>
      <c r="J54" s="560"/>
      <c r="K54" s="560"/>
      <c r="L54" s="560"/>
      <c r="M54" s="561"/>
      <c r="N54" s="571">
        <v>0.4791666666666667</v>
      </c>
      <c r="O54" s="572"/>
      <c r="P54" s="572"/>
      <c r="Q54" s="573"/>
      <c r="R54" s="615" t="s">
        <v>575</v>
      </c>
      <c r="S54" s="613"/>
      <c r="T54" s="613"/>
      <c r="U54" s="613"/>
      <c r="V54" s="613"/>
      <c r="W54" s="184" t="s">
        <v>583</v>
      </c>
      <c r="X54" s="184" t="s">
        <v>574</v>
      </c>
      <c r="Y54" s="184" t="s">
        <v>582</v>
      </c>
      <c r="Z54" s="613" t="s">
        <v>576</v>
      </c>
      <c r="AA54" s="613"/>
      <c r="AB54" s="613"/>
      <c r="AC54" s="613"/>
      <c r="AD54" s="614"/>
      <c r="AR54" s="14"/>
      <c r="AS54" s="14"/>
      <c r="AT54" s="14"/>
      <c r="AU54" s="14"/>
    </row>
    <row r="55" spans="1:47" ht="19.5" customHeight="1">
      <c r="A55" s="554"/>
      <c r="B55" s="554"/>
      <c r="C55" s="555"/>
      <c r="D55" s="531"/>
      <c r="E55" s="532"/>
      <c r="F55" s="532"/>
      <c r="G55" s="533"/>
      <c r="H55" s="559" t="s">
        <v>504</v>
      </c>
      <c r="I55" s="560"/>
      <c r="J55" s="560"/>
      <c r="K55" s="560"/>
      <c r="L55" s="560"/>
      <c r="M55" s="561"/>
      <c r="N55" s="571">
        <v>0.5416666666666666</v>
      </c>
      <c r="O55" s="572"/>
      <c r="P55" s="572"/>
      <c r="Q55" s="573"/>
      <c r="R55" s="654" t="s">
        <v>505</v>
      </c>
      <c r="S55" s="655"/>
      <c r="T55" s="655"/>
      <c r="U55" s="655"/>
      <c r="V55" s="655"/>
      <c r="W55" s="248">
        <v>3</v>
      </c>
      <c r="X55" s="185" t="s">
        <v>78</v>
      </c>
      <c r="Y55" s="194" t="s">
        <v>580</v>
      </c>
      <c r="Z55" s="652" t="s">
        <v>160</v>
      </c>
      <c r="AA55" s="652"/>
      <c r="AB55" s="652"/>
      <c r="AC55" s="652"/>
      <c r="AD55" s="653"/>
      <c r="AR55" s="14"/>
      <c r="AS55" s="14"/>
      <c r="AT55" s="14"/>
      <c r="AU55" s="14"/>
    </row>
    <row r="56" spans="1:30" ht="19.5" customHeight="1" thickBot="1">
      <c r="A56" s="556"/>
      <c r="B56" s="556"/>
      <c r="C56" s="557"/>
      <c r="D56" s="534"/>
      <c r="E56" s="535"/>
      <c r="F56" s="535"/>
      <c r="G56" s="536"/>
      <c r="H56" s="537" t="s">
        <v>504</v>
      </c>
      <c r="I56" s="538"/>
      <c r="J56" s="538"/>
      <c r="K56" s="538"/>
      <c r="L56" s="538"/>
      <c r="M56" s="539"/>
      <c r="N56" s="594">
        <v>0.6145833333333334</v>
      </c>
      <c r="O56" s="595"/>
      <c r="P56" s="595"/>
      <c r="Q56" s="596"/>
      <c r="R56" s="654" t="s">
        <v>480</v>
      </c>
      <c r="S56" s="655"/>
      <c r="T56" s="655"/>
      <c r="U56" s="655"/>
      <c r="V56" s="655"/>
      <c r="W56" s="182">
        <v>3</v>
      </c>
      <c r="X56" s="150" t="s">
        <v>78</v>
      </c>
      <c r="Y56" s="184" t="s">
        <v>578</v>
      </c>
      <c r="Z56" s="652" t="s">
        <v>478</v>
      </c>
      <c r="AA56" s="652"/>
      <c r="AB56" s="652"/>
      <c r="AC56" s="652"/>
      <c r="AD56" s="653"/>
    </row>
    <row r="57" spans="1:30" ht="19.5" customHeight="1">
      <c r="A57" s="558" t="s">
        <v>99</v>
      </c>
      <c r="B57" s="552"/>
      <c r="C57" s="553"/>
      <c r="D57" s="528">
        <v>40585</v>
      </c>
      <c r="E57" s="529"/>
      <c r="F57" s="529"/>
      <c r="G57" s="530"/>
      <c r="H57" s="562" t="s">
        <v>504</v>
      </c>
      <c r="I57" s="563"/>
      <c r="J57" s="563"/>
      <c r="K57" s="563"/>
      <c r="L57" s="563"/>
      <c r="M57" s="564"/>
      <c r="N57" s="576">
        <v>0.3958333333333333</v>
      </c>
      <c r="O57" s="577"/>
      <c r="P57" s="577"/>
      <c r="Q57" s="578"/>
      <c r="R57" s="696" t="s">
        <v>579</v>
      </c>
      <c r="S57" s="686"/>
      <c r="T57" s="686"/>
      <c r="U57" s="686"/>
      <c r="V57" s="686"/>
      <c r="W57" s="193" t="s">
        <v>5</v>
      </c>
      <c r="X57" s="185" t="s">
        <v>78</v>
      </c>
      <c r="Y57" s="193" t="s">
        <v>589</v>
      </c>
      <c r="Z57" s="591" t="s">
        <v>160</v>
      </c>
      <c r="AA57" s="591"/>
      <c r="AB57" s="591"/>
      <c r="AC57" s="591"/>
      <c r="AD57" s="592"/>
    </row>
    <row r="58" spans="1:30" ht="19.5" customHeight="1" thickBot="1">
      <c r="A58" s="565" t="s">
        <v>98</v>
      </c>
      <c r="B58" s="566"/>
      <c r="C58" s="567"/>
      <c r="D58" s="534"/>
      <c r="E58" s="535"/>
      <c r="F58" s="535"/>
      <c r="G58" s="536"/>
      <c r="H58" s="559" t="s">
        <v>504</v>
      </c>
      <c r="I58" s="560"/>
      <c r="J58" s="560"/>
      <c r="K58" s="560"/>
      <c r="L58" s="560"/>
      <c r="M58" s="561"/>
      <c r="N58" s="571">
        <v>0.4791666666666667</v>
      </c>
      <c r="O58" s="572"/>
      <c r="P58" s="572"/>
      <c r="Q58" s="573"/>
      <c r="R58" s="589" t="s">
        <v>507</v>
      </c>
      <c r="S58" s="587"/>
      <c r="T58" s="587"/>
      <c r="U58" s="587"/>
      <c r="V58" s="587"/>
      <c r="W58" s="150" t="s">
        <v>606</v>
      </c>
      <c r="X58" s="150" t="s">
        <v>569</v>
      </c>
      <c r="Y58" s="150" t="s">
        <v>607</v>
      </c>
      <c r="Z58" s="587" t="s">
        <v>505</v>
      </c>
      <c r="AA58" s="587"/>
      <c r="AB58" s="587"/>
      <c r="AC58" s="587"/>
      <c r="AD58" s="588"/>
    </row>
    <row r="59" spans="1:30" ht="19.5" customHeight="1">
      <c r="A59" s="568" t="s">
        <v>101</v>
      </c>
      <c r="B59" s="569"/>
      <c r="C59" s="570"/>
      <c r="D59" s="528">
        <v>40587</v>
      </c>
      <c r="E59" s="529"/>
      <c r="F59" s="529"/>
      <c r="G59" s="530"/>
      <c r="H59" s="562" t="s">
        <v>498</v>
      </c>
      <c r="I59" s="563"/>
      <c r="J59" s="563"/>
      <c r="K59" s="563"/>
      <c r="L59" s="563"/>
      <c r="M59" s="564"/>
      <c r="N59" s="576">
        <v>0.3958333333333333</v>
      </c>
      <c r="O59" s="577"/>
      <c r="P59" s="577"/>
      <c r="Q59" s="578"/>
      <c r="R59" s="696" t="s">
        <v>584</v>
      </c>
      <c r="S59" s="686"/>
      <c r="T59" s="686"/>
      <c r="U59" s="686"/>
      <c r="V59" s="686"/>
      <c r="W59" s="193" t="s">
        <v>611</v>
      </c>
      <c r="X59" s="185" t="s">
        <v>561</v>
      </c>
      <c r="Y59" s="193" t="s">
        <v>612</v>
      </c>
      <c r="Z59" s="591" t="s">
        <v>585</v>
      </c>
      <c r="AA59" s="591"/>
      <c r="AB59" s="591"/>
      <c r="AC59" s="591"/>
      <c r="AD59" s="592"/>
    </row>
    <row r="60" spans="1:30" ht="19.5" customHeight="1" thickBot="1">
      <c r="A60" s="583" t="s">
        <v>100</v>
      </c>
      <c r="B60" s="556"/>
      <c r="C60" s="557"/>
      <c r="D60" s="534"/>
      <c r="E60" s="535"/>
      <c r="F60" s="535"/>
      <c r="G60" s="536"/>
      <c r="H60" s="584" t="s">
        <v>498</v>
      </c>
      <c r="I60" s="585"/>
      <c r="J60" s="585"/>
      <c r="K60" s="585"/>
      <c r="L60" s="585"/>
      <c r="M60" s="586"/>
      <c r="N60" s="579">
        <v>0.4791666666666667</v>
      </c>
      <c r="O60" s="580"/>
      <c r="P60" s="580"/>
      <c r="Q60" s="581"/>
      <c r="R60" s="589" t="s">
        <v>587</v>
      </c>
      <c r="S60" s="587"/>
      <c r="T60" s="587"/>
      <c r="U60" s="587"/>
      <c r="V60" s="587"/>
      <c r="W60" s="150" t="s">
        <v>613</v>
      </c>
      <c r="X60" s="150" t="s">
        <v>561</v>
      </c>
      <c r="Y60" s="150" t="s">
        <v>611</v>
      </c>
      <c r="Z60" s="587" t="s">
        <v>586</v>
      </c>
      <c r="AA60" s="587"/>
      <c r="AB60" s="587"/>
      <c r="AC60" s="587"/>
      <c r="AD60" s="588"/>
    </row>
    <row r="61" spans="1:39" ht="19.5" customHeight="1">
      <c r="A61" s="160"/>
      <c r="B61" s="160"/>
      <c r="C61" s="160"/>
      <c r="D61" s="161"/>
      <c r="E61" s="161"/>
      <c r="F61" s="161"/>
      <c r="G61" s="161"/>
      <c r="H61" s="162"/>
      <c r="I61" s="162"/>
      <c r="J61" s="162"/>
      <c r="K61" s="162"/>
      <c r="L61" s="162"/>
      <c r="M61" s="162"/>
      <c r="N61" s="163"/>
      <c r="O61" s="163"/>
      <c r="P61" s="163"/>
      <c r="Q61" s="163"/>
      <c r="R61" s="140"/>
      <c r="S61" s="143"/>
      <c r="T61" s="143"/>
      <c r="U61" s="143"/>
      <c r="V61" s="143"/>
      <c r="W61" s="195"/>
      <c r="X61" s="185"/>
      <c r="Y61" s="185"/>
      <c r="Z61" s="143"/>
      <c r="AA61" s="143"/>
      <c r="AB61" s="143"/>
      <c r="AC61" s="143"/>
      <c r="AD61" s="143"/>
      <c r="AE61" s="140"/>
      <c r="AF61" s="164"/>
      <c r="AG61" s="164"/>
      <c r="AH61" s="164"/>
      <c r="AI61" s="164"/>
      <c r="AJ61" s="164"/>
      <c r="AK61" s="164"/>
      <c r="AL61" s="165"/>
      <c r="AM61" s="164"/>
    </row>
    <row r="62" spans="1:35" ht="13.5">
      <c r="A62" s="1" t="s">
        <v>3</v>
      </c>
      <c r="B62" s="1"/>
      <c r="C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4"/>
      <c r="AE62" s="14"/>
      <c r="AF62" s="14"/>
      <c r="AG62" s="14"/>
      <c r="AH62" s="14"/>
      <c r="AI62" s="14"/>
    </row>
    <row r="63" spans="1:38" ht="14.25" thickBot="1">
      <c r="A63" s="30" t="s">
        <v>39</v>
      </c>
      <c r="B63" s="1"/>
      <c r="C63" s="1"/>
      <c r="H63" s="14"/>
      <c r="I63" s="14"/>
      <c r="J63" s="31"/>
      <c r="K63" s="32"/>
      <c r="L63" s="14"/>
      <c r="M63" s="14"/>
      <c r="N63" s="14"/>
      <c r="O63" s="14"/>
      <c r="R63" s="1"/>
      <c r="S63" s="1"/>
      <c r="T63" s="582" t="s">
        <v>638</v>
      </c>
      <c r="U63" s="582"/>
      <c r="V63" s="582"/>
      <c r="W63" s="582"/>
      <c r="X63" s="582"/>
      <c r="Y63" s="1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253"/>
      <c r="AL63" s="33"/>
    </row>
    <row r="64" spans="1:38" ht="14.25" thickTop="1">
      <c r="A64" s="1"/>
      <c r="B64" s="1"/>
      <c r="C64" s="30"/>
      <c r="H64" s="14"/>
      <c r="I64" s="14"/>
      <c r="J64" s="31"/>
      <c r="K64" s="32"/>
      <c r="L64" s="14"/>
      <c r="M64" s="14"/>
      <c r="N64" s="14"/>
      <c r="O64" s="14"/>
      <c r="R64" s="1"/>
      <c r="S64" s="1"/>
      <c r="T64" s="1"/>
      <c r="U64" s="250"/>
      <c r="V64" s="1"/>
      <c r="W64" s="1"/>
      <c r="X64" s="1"/>
      <c r="Y64" s="1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261"/>
      <c r="AK64" s="668">
        <v>19</v>
      </c>
      <c r="AL64" s="669"/>
    </row>
    <row r="65" spans="1:39" ht="14.25" thickBot="1">
      <c r="A65" s="1"/>
      <c r="B65" s="1"/>
      <c r="C65" s="30"/>
      <c r="H65" s="14"/>
      <c r="I65" s="14"/>
      <c r="J65" s="31"/>
      <c r="K65" s="32"/>
      <c r="L65" s="252"/>
      <c r="M65" s="252"/>
      <c r="N65" s="252"/>
      <c r="O65" s="252"/>
      <c r="P65" s="252"/>
      <c r="Q65" s="252"/>
      <c r="R65" s="252"/>
      <c r="S65" s="252"/>
      <c r="T65" s="252"/>
      <c r="U65" s="25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14"/>
      <c r="AG65" s="14"/>
      <c r="AH65" s="14"/>
      <c r="AI65" s="14"/>
      <c r="AJ65" s="340" t="s">
        <v>639</v>
      </c>
      <c r="AK65" s="341"/>
      <c r="AL65" s="340" t="s">
        <v>588</v>
      </c>
      <c r="AM65" s="341"/>
    </row>
    <row r="66" spans="1:37" ht="14.25" thickTop="1">
      <c r="A66" s="1"/>
      <c r="B66" s="1"/>
      <c r="C66" s="30"/>
      <c r="H66" s="14"/>
      <c r="I66" s="14"/>
      <c r="J66" s="31"/>
      <c r="K66" s="283"/>
      <c r="L66" s="14"/>
      <c r="M66" s="14"/>
      <c r="N66" s="14"/>
      <c r="O66" s="14"/>
      <c r="R66" s="1"/>
      <c r="S66" s="1"/>
      <c r="T66" s="1"/>
      <c r="U66" s="408">
        <v>20</v>
      </c>
      <c r="V66" s="334"/>
      <c r="W66" s="1"/>
      <c r="X66" s="1"/>
      <c r="Y66" s="1"/>
      <c r="Z66" s="14"/>
      <c r="AA66" s="14"/>
      <c r="AB66" s="14"/>
      <c r="AC66" s="14"/>
      <c r="AD66" s="14"/>
      <c r="AE66" s="249"/>
      <c r="AF66" s="14"/>
      <c r="AG66" s="14"/>
      <c r="AH66" s="14"/>
      <c r="AI66" s="14"/>
      <c r="AJ66" s="14"/>
      <c r="AK66" s="14"/>
    </row>
    <row r="67" spans="1:37" ht="14.25" thickBot="1">
      <c r="A67" s="1"/>
      <c r="B67" s="1"/>
      <c r="C67" s="30"/>
      <c r="F67" s="252"/>
      <c r="G67" s="252"/>
      <c r="H67" s="252"/>
      <c r="I67" s="252"/>
      <c r="J67" s="284"/>
      <c r="K67" s="285"/>
      <c r="L67" s="33"/>
      <c r="M67" s="33"/>
      <c r="N67" s="33"/>
      <c r="O67" s="33"/>
      <c r="P67" s="33"/>
      <c r="Q67" s="33"/>
      <c r="R67" s="1"/>
      <c r="S67" s="582" t="s">
        <v>608</v>
      </c>
      <c r="T67" s="582"/>
      <c r="U67" s="582"/>
      <c r="V67" s="582"/>
      <c r="W67" s="582"/>
      <c r="X67" s="582"/>
      <c r="Y67" s="1"/>
      <c r="Z67" s="33"/>
      <c r="AA67" s="33"/>
      <c r="AB67" s="33"/>
      <c r="AC67" s="33"/>
      <c r="AD67" s="33"/>
      <c r="AE67" s="261"/>
      <c r="AF67" s="252"/>
      <c r="AG67" s="252"/>
      <c r="AH67" s="252"/>
      <c r="AI67" s="252"/>
      <c r="AJ67" s="252"/>
      <c r="AK67" s="252"/>
    </row>
    <row r="68" spans="1:37" ht="15" thickBot="1" thickTop="1">
      <c r="A68" s="14"/>
      <c r="B68" s="14"/>
      <c r="C68" s="1"/>
      <c r="E68" s="250"/>
      <c r="F68" s="14"/>
      <c r="G68" s="14"/>
      <c r="H68" s="14"/>
      <c r="I68" s="14"/>
      <c r="J68" s="14"/>
      <c r="K68" s="408">
        <v>17</v>
      </c>
      <c r="L68" s="334"/>
      <c r="M68" s="14"/>
      <c r="N68" s="14"/>
      <c r="O68" s="14"/>
      <c r="P68" s="14"/>
      <c r="Q68" s="249"/>
      <c r="R68" s="14"/>
      <c r="S68" s="14"/>
      <c r="T68" s="14"/>
      <c r="U68" s="14"/>
      <c r="V68" s="272"/>
      <c r="W68" s="14"/>
      <c r="X68" s="14"/>
      <c r="Y68" s="250"/>
      <c r="Z68" s="14"/>
      <c r="AA68" s="14"/>
      <c r="AB68" s="14"/>
      <c r="AC68" s="14"/>
      <c r="AD68" s="14"/>
      <c r="AE68" s="334">
        <v>18</v>
      </c>
      <c r="AF68" s="408"/>
      <c r="AG68" s="40"/>
      <c r="AH68" s="14"/>
      <c r="AI68" s="14"/>
      <c r="AK68" s="250"/>
    </row>
    <row r="69" spans="1:37" ht="13.5">
      <c r="A69" s="14"/>
      <c r="B69" s="14"/>
      <c r="C69" s="1"/>
      <c r="E69" s="250"/>
      <c r="F69" s="14"/>
      <c r="G69" s="14"/>
      <c r="H69" s="14"/>
      <c r="I69" s="14"/>
      <c r="J69" s="14"/>
      <c r="K69" s="279"/>
      <c r="L69" s="128"/>
      <c r="M69" s="136"/>
      <c r="N69" s="136"/>
      <c r="O69" s="136"/>
      <c r="P69" s="136"/>
      <c r="Q69" s="286"/>
      <c r="R69" s="136"/>
      <c r="S69" s="136"/>
      <c r="T69" s="136"/>
      <c r="U69" s="406">
        <v>28</v>
      </c>
      <c r="V69" s="408"/>
      <c r="W69" s="268"/>
      <c r="X69" s="268"/>
      <c r="Y69" s="312"/>
      <c r="Z69" s="268"/>
      <c r="AA69" s="268"/>
      <c r="AB69" s="268"/>
      <c r="AC69" s="268"/>
      <c r="AD69" s="268"/>
      <c r="AE69" s="295"/>
      <c r="AF69" s="28"/>
      <c r="AG69" s="40"/>
      <c r="AH69" s="14"/>
      <c r="AI69" s="14"/>
      <c r="AK69" s="250"/>
    </row>
    <row r="70" spans="1:37" ht="14.25" thickBot="1">
      <c r="A70" s="14"/>
      <c r="B70" s="14"/>
      <c r="C70" s="1"/>
      <c r="E70" s="250"/>
      <c r="F70" s="14"/>
      <c r="G70" s="14"/>
      <c r="H70" s="14"/>
      <c r="I70" s="14"/>
      <c r="J70" s="14"/>
      <c r="K70" s="263"/>
      <c r="L70" s="14"/>
      <c r="M70" s="86"/>
      <c r="N70" s="86"/>
      <c r="O70" s="86"/>
      <c r="P70" s="86"/>
      <c r="Q70" s="255"/>
      <c r="R70" s="86"/>
      <c r="S70" s="86"/>
      <c r="T70" s="86"/>
      <c r="U70" s="133"/>
      <c r="V70" s="670"/>
      <c r="W70" s="272"/>
      <c r="X70" s="272"/>
      <c r="Y70" s="671"/>
      <c r="Z70" s="272"/>
      <c r="AA70" s="272"/>
      <c r="AB70" s="272"/>
      <c r="AC70" s="272"/>
      <c r="AD70" s="272"/>
      <c r="AE70" s="263"/>
      <c r="AF70" s="40"/>
      <c r="AG70" s="40"/>
      <c r="AH70" s="14"/>
      <c r="AI70" s="14"/>
      <c r="AK70" s="250"/>
    </row>
    <row r="71" spans="1:37" ht="14.25" thickBot="1">
      <c r="A71" s="14"/>
      <c r="B71" s="14"/>
      <c r="C71" s="1"/>
      <c r="E71" s="250"/>
      <c r="F71" s="14"/>
      <c r="G71" s="14"/>
      <c r="H71" s="97"/>
      <c r="I71" s="97"/>
      <c r="J71" s="97"/>
      <c r="K71" s="287"/>
      <c r="L71" s="275"/>
      <c r="M71" s="288"/>
      <c r="N71" s="97"/>
      <c r="O71" s="97"/>
      <c r="P71" s="14"/>
      <c r="Q71" s="250"/>
      <c r="R71" s="14"/>
      <c r="S71" s="14"/>
      <c r="T71" s="14"/>
      <c r="U71" s="408">
        <v>23</v>
      </c>
      <c r="V71" s="408"/>
      <c r="W71" s="14"/>
      <c r="X71" s="14"/>
      <c r="Y71" s="250"/>
      <c r="Z71" s="14"/>
      <c r="AA71" s="14"/>
      <c r="AB71" s="97"/>
      <c r="AC71" s="97"/>
      <c r="AD71" s="287"/>
      <c r="AE71" s="287"/>
      <c r="AF71" s="289"/>
      <c r="AG71" s="290"/>
      <c r="AH71" s="272"/>
      <c r="AI71" s="272"/>
      <c r="AK71" s="250"/>
    </row>
    <row r="72" spans="1:40" ht="14.25" thickBot="1">
      <c r="A72" s="40"/>
      <c r="B72" s="40"/>
      <c r="C72" s="252"/>
      <c r="D72" s="252"/>
      <c r="E72" s="253"/>
      <c r="F72" s="33"/>
      <c r="G72" s="110"/>
      <c r="H72" s="14"/>
      <c r="I72" s="14"/>
      <c r="J72" s="14"/>
      <c r="K72" s="406">
        <v>25</v>
      </c>
      <c r="L72" s="541"/>
      <c r="M72" s="14"/>
      <c r="N72" s="14"/>
      <c r="O72" s="111"/>
      <c r="P72" s="33"/>
      <c r="Q72" s="257"/>
      <c r="R72" s="258"/>
      <c r="S72" s="252"/>
      <c r="T72" s="252"/>
      <c r="U72" s="14"/>
      <c r="V72" s="14"/>
      <c r="W72" s="33"/>
      <c r="X72" s="33"/>
      <c r="Y72" s="261"/>
      <c r="Z72" s="252"/>
      <c r="AA72" s="291"/>
      <c r="AB72" s="112"/>
      <c r="AC72" s="14"/>
      <c r="AD72" s="263"/>
      <c r="AE72" s="406">
        <v>26</v>
      </c>
      <c r="AF72" s="408"/>
      <c r="AG72" s="48"/>
      <c r="AH72" s="48"/>
      <c r="AI72" s="266"/>
      <c r="AJ72" s="252"/>
      <c r="AK72" s="253"/>
      <c r="AL72" s="33"/>
      <c r="AM72" s="33"/>
      <c r="AN72" s="33"/>
    </row>
    <row r="73" spans="1:40" ht="15" thickBot="1" thickTop="1">
      <c r="A73" s="40"/>
      <c r="B73" s="270"/>
      <c r="C73" s="1"/>
      <c r="E73" s="408">
        <v>13</v>
      </c>
      <c r="F73" s="334"/>
      <c r="G73" s="249"/>
      <c r="H73" s="14"/>
      <c r="I73" s="50"/>
      <c r="J73" s="50"/>
      <c r="K73" s="35"/>
      <c r="L73" s="269"/>
      <c r="M73" s="275"/>
      <c r="N73" s="272"/>
      <c r="O73" s="250"/>
      <c r="P73" s="14"/>
      <c r="Q73" s="404">
        <v>14</v>
      </c>
      <c r="R73" s="540"/>
      <c r="S73" s="14"/>
      <c r="T73" s="250"/>
      <c r="U73" s="14"/>
      <c r="V73" s="250"/>
      <c r="W73" s="14"/>
      <c r="X73" s="14"/>
      <c r="Y73" s="405">
        <v>15</v>
      </c>
      <c r="Z73" s="544"/>
      <c r="AA73" s="250"/>
      <c r="AB73" s="14"/>
      <c r="AC73" s="269"/>
      <c r="AD73" s="269"/>
      <c r="AE73" s="292"/>
      <c r="AF73" s="273"/>
      <c r="AG73" s="273"/>
      <c r="AH73" s="273"/>
      <c r="AI73" s="250"/>
      <c r="AK73" s="408">
        <v>16</v>
      </c>
      <c r="AL73" s="334"/>
      <c r="AN73" s="249"/>
    </row>
    <row r="74" spans="1:44" ht="14.25" thickBot="1">
      <c r="A74" s="40"/>
      <c r="B74" s="270"/>
      <c r="C74" s="1"/>
      <c r="E74" s="14"/>
      <c r="F74" s="14"/>
      <c r="G74" s="250"/>
      <c r="H74" s="293"/>
      <c r="I74" s="294"/>
      <c r="J74" s="40"/>
      <c r="K74" s="342">
        <v>21</v>
      </c>
      <c r="L74" s="342"/>
      <c r="M74" s="263"/>
      <c r="N74" s="287"/>
      <c r="O74" s="251"/>
      <c r="P74" s="97"/>
      <c r="Q74" s="124"/>
      <c r="R74" s="124"/>
      <c r="S74" s="97"/>
      <c r="T74" s="251"/>
      <c r="U74" s="590">
        <v>27</v>
      </c>
      <c r="V74" s="543"/>
      <c r="W74" s="14"/>
      <c r="X74" s="14"/>
      <c r="Y74" s="40"/>
      <c r="Z74" s="40"/>
      <c r="AA74" s="250"/>
      <c r="AB74" s="293"/>
      <c r="AC74" s="267"/>
      <c r="AD74" s="14"/>
      <c r="AE74" s="408">
        <v>22</v>
      </c>
      <c r="AF74" s="408"/>
      <c r="AG74" s="28"/>
      <c r="AH74" s="295"/>
      <c r="AI74" s="250"/>
      <c r="AN74" s="250"/>
      <c r="AQ74" s="14"/>
      <c r="AR74" s="14"/>
    </row>
    <row r="75" spans="1:40" ht="14.25" thickBot="1">
      <c r="A75" s="1"/>
      <c r="B75" s="250"/>
      <c r="C75" s="1"/>
      <c r="E75" s="14"/>
      <c r="F75" s="252"/>
      <c r="G75" s="253"/>
      <c r="H75" s="296"/>
      <c r="I75" s="297"/>
      <c r="J75" s="14"/>
      <c r="K75" s="87"/>
      <c r="L75" s="14"/>
      <c r="M75" s="14"/>
      <c r="N75" s="298"/>
      <c r="O75" s="254"/>
      <c r="P75" s="33"/>
      <c r="Q75" s="52"/>
      <c r="R75" s="40"/>
      <c r="S75" s="14"/>
      <c r="T75" s="250"/>
      <c r="U75" s="14"/>
      <c r="V75" s="312"/>
      <c r="W75" s="268"/>
      <c r="X75" s="268"/>
      <c r="Y75" s="268"/>
      <c r="Z75" s="313"/>
      <c r="AA75" s="314"/>
      <c r="AB75" s="315"/>
      <c r="AC75" s="316"/>
      <c r="AD75" s="14"/>
      <c r="AE75" s="118"/>
      <c r="AF75" s="28"/>
      <c r="AG75" s="28"/>
      <c r="AH75" s="299"/>
      <c r="AI75" s="253"/>
      <c r="AJ75" s="33"/>
      <c r="AK75" s="33"/>
      <c r="AN75" s="250"/>
    </row>
    <row r="76" spans="1:40" ht="15" thickBot="1" thickTop="1">
      <c r="A76" s="1"/>
      <c r="B76" s="250"/>
      <c r="C76" s="1"/>
      <c r="D76" s="14"/>
      <c r="E76" s="250"/>
      <c r="F76" s="14"/>
      <c r="G76" s="408">
        <v>9</v>
      </c>
      <c r="H76" s="334"/>
      <c r="I76" s="270"/>
      <c r="J76" s="40"/>
      <c r="K76" s="87"/>
      <c r="L76" s="88"/>
      <c r="M76" s="255"/>
      <c r="N76" s="282"/>
      <c r="O76" s="574">
        <v>10</v>
      </c>
      <c r="P76" s="575"/>
      <c r="Q76" s="300"/>
      <c r="R76" s="94"/>
      <c r="S76" s="86"/>
      <c r="T76" s="255"/>
      <c r="U76" s="327">
        <v>24</v>
      </c>
      <c r="V76" s="521"/>
      <c r="W76" s="86"/>
      <c r="X76" s="86"/>
      <c r="Y76" s="256"/>
      <c r="Z76" s="85"/>
      <c r="AA76" s="327">
        <v>11</v>
      </c>
      <c r="AB76" s="335"/>
      <c r="AC76" s="255"/>
      <c r="AD76" s="86"/>
      <c r="AE76" s="89"/>
      <c r="AG76" s="250"/>
      <c r="AI76" s="408">
        <v>12</v>
      </c>
      <c r="AJ76" s="334"/>
      <c r="AK76" s="249"/>
      <c r="AN76" s="250"/>
    </row>
    <row r="77" spans="1:40" ht="14.25" thickBot="1">
      <c r="A77" s="40"/>
      <c r="B77" s="270"/>
      <c r="C77" s="14"/>
      <c r="D77" s="14"/>
      <c r="E77" s="257"/>
      <c r="F77" s="258"/>
      <c r="G77" s="14"/>
      <c r="H77" s="14"/>
      <c r="I77" s="253"/>
      <c r="J77" s="33"/>
      <c r="K77" s="14"/>
      <c r="L77" s="14"/>
      <c r="M77" s="259"/>
      <c r="N77" s="52"/>
      <c r="O77" s="14"/>
      <c r="P77" s="14"/>
      <c r="Q77" s="301"/>
      <c r="R77" s="55"/>
      <c r="S77" s="14"/>
      <c r="T77" s="250"/>
      <c r="U77" s="40"/>
      <c r="V77" s="270"/>
      <c r="W77" s="14"/>
      <c r="X77" s="14"/>
      <c r="Y77" s="260"/>
      <c r="Z77" s="33"/>
      <c r="AA77" s="14"/>
      <c r="AB77" s="14"/>
      <c r="AC77" s="259"/>
      <c r="AD77" s="52"/>
      <c r="AE77" s="14"/>
      <c r="AF77" s="14"/>
      <c r="AG77" s="253"/>
      <c r="AH77" s="33"/>
      <c r="AK77" s="261"/>
      <c r="AL77" s="252"/>
      <c r="AN77" s="250"/>
    </row>
    <row r="78" spans="1:40" ht="14.25" thickTop="1">
      <c r="A78" s="1"/>
      <c r="B78" s="250"/>
      <c r="C78" s="14"/>
      <c r="D78" s="34"/>
      <c r="E78" s="302">
        <v>1</v>
      </c>
      <c r="F78" s="543"/>
      <c r="G78" s="14"/>
      <c r="H78" s="250"/>
      <c r="I78" s="408">
        <v>2</v>
      </c>
      <c r="J78" s="331"/>
      <c r="K78" s="42"/>
      <c r="L78" s="250"/>
      <c r="M78" s="408">
        <v>3</v>
      </c>
      <c r="N78" s="331"/>
      <c r="O78" s="42"/>
      <c r="P78" s="250"/>
      <c r="Q78" s="544">
        <v>4</v>
      </c>
      <c r="R78" s="339"/>
      <c r="S78" s="42"/>
      <c r="T78" s="250"/>
      <c r="U78" s="14"/>
      <c r="V78" s="250"/>
      <c r="W78" s="14"/>
      <c r="X78" s="250"/>
      <c r="Y78" s="408">
        <v>5</v>
      </c>
      <c r="Z78" s="331"/>
      <c r="AA78" s="42"/>
      <c r="AB78" s="250"/>
      <c r="AC78" s="408">
        <v>6</v>
      </c>
      <c r="AD78" s="331"/>
      <c r="AE78" s="42"/>
      <c r="AF78" s="250"/>
      <c r="AG78" s="408">
        <v>7</v>
      </c>
      <c r="AH78" s="331"/>
      <c r="AJ78" s="34"/>
      <c r="AK78" s="302">
        <v>8</v>
      </c>
      <c r="AL78" s="543"/>
      <c r="AN78" s="250"/>
    </row>
    <row r="79" spans="1:40" ht="13.5">
      <c r="A79" s="40"/>
      <c r="B79" s="257"/>
      <c r="C79" s="33"/>
      <c r="D79" s="44"/>
      <c r="F79" s="261"/>
      <c r="G79" s="33"/>
      <c r="H79" s="261"/>
      <c r="J79" s="33"/>
      <c r="K79" s="43"/>
      <c r="L79" s="261"/>
      <c r="O79" s="43"/>
      <c r="P79" s="261"/>
      <c r="Q79" s="33"/>
      <c r="R79" s="1"/>
      <c r="S79" s="43"/>
      <c r="T79" s="261"/>
      <c r="U79" s="1"/>
      <c r="V79" s="250"/>
      <c r="W79" s="33"/>
      <c r="X79" s="261"/>
      <c r="Y79" s="33"/>
      <c r="Z79" s="1"/>
      <c r="AA79" s="43"/>
      <c r="AB79" s="261"/>
      <c r="AC79" s="1"/>
      <c r="AD79" s="1"/>
      <c r="AE79" s="43"/>
      <c r="AF79" s="261"/>
      <c r="AG79" s="33"/>
      <c r="AH79" s="44"/>
      <c r="AJ79" s="44"/>
      <c r="AL79" s="261"/>
      <c r="AN79" s="261"/>
    </row>
    <row r="80" spans="1:41" ht="13.5">
      <c r="A80" s="1"/>
      <c r="B80" s="306" t="s">
        <v>614</v>
      </c>
      <c r="C80" s="306"/>
      <c r="D80" s="306" t="s">
        <v>615</v>
      </c>
      <c r="E80" s="306"/>
      <c r="F80" s="306" t="s">
        <v>616</v>
      </c>
      <c r="G80" s="306"/>
      <c r="H80" s="306" t="s">
        <v>617</v>
      </c>
      <c r="I80" s="306"/>
      <c r="J80" s="306" t="s">
        <v>618</v>
      </c>
      <c r="K80" s="306"/>
      <c r="L80" s="303">
        <v>40</v>
      </c>
      <c r="M80" s="306"/>
      <c r="N80" s="303" t="s">
        <v>619</v>
      </c>
      <c r="O80" s="306"/>
      <c r="P80" s="306" t="s">
        <v>620</v>
      </c>
      <c r="Q80" s="306"/>
      <c r="R80" s="303" t="s">
        <v>621</v>
      </c>
      <c r="S80" s="306"/>
      <c r="T80" s="303" t="s">
        <v>622</v>
      </c>
      <c r="U80" s="306"/>
      <c r="V80" s="306" t="s">
        <v>623</v>
      </c>
      <c r="W80" s="306"/>
      <c r="X80" s="306" t="s">
        <v>624</v>
      </c>
      <c r="Y80" s="306"/>
      <c r="Z80" s="306" t="s">
        <v>625</v>
      </c>
      <c r="AA80" s="306"/>
      <c r="AB80" s="306" t="s">
        <v>626</v>
      </c>
      <c r="AC80" s="306"/>
      <c r="AD80" s="304" t="s">
        <v>627</v>
      </c>
      <c r="AE80" s="545"/>
      <c r="AF80" s="306" t="s">
        <v>628</v>
      </c>
      <c r="AG80" s="306"/>
      <c r="AH80" s="306" t="s">
        <v>629</v>
      </c>
      <c r="AI80" s="306"/>
      <c r="AJ80" s="332" t="s">
        <v>630</v>
      </c>
      <c r="AK80" s="333"/>
      <c r="AL80" s="306" t="s">
        <v>631</v>
      </c>
      <c r="AM80" s="306"/>
      <c r="AN80" s="306" t="s">
        <v>632</v>
      </c>
      <c r="AO80" s="306"/>
    </row>
    <row r="81" spans="1:42" ht="13.5" customHeight="1">
      <c r="A81" s="1"/>
      <c r="B81" s="551" t="s">
        <v>633</v>
      </c>
      <c r="C81" s="546"/>
      <c r="D81" s="542" t="s">
        <v>527</v>
      </c>
      <c r="E81" s="542"/>
      <c r="F81" s="330" t="s">
        <v>166</v>
      </c>
      <c r="G81" s="542"/>
      <c r="H81" s="330" t="s">
        <v>171</v>
      </c>
      <c r="I81" s="542"/>
      <c r="J81" s="542" t="s">
        <v>547</v>
      </c>
      <c r="K81" s="542"/>
      <c r="L81" s="330" t="s">
        <v>506</v>
      </c>
      <c r="M81" s="542"/>
      <c r="N81" s="542" t="s">
        <v>161</v>
      </c>
      <c r="O81" s="542"/>
      <c r="P81" s="542" t="s">
        <v>158</v>
      </c>
      <c r="Q81" s="542"/>
      <c r="R81" s="330" t="s">
        <v>120</v>
      </c>
      <c r="S81" s="542"/>
      <c r="T81" s="542" t="s">
        <v>167</v>
      </c>
      <c r="U81" s="542"/>
      <c r="V81" s="542" t="s">
        <v>201</v>
      </c>
      <c r="W81" s="542"/>
      <c r="X81" s="330" t="s">
        <v>558</v>
      </c>
      <c r="Y81" s="542"/>
      <c r="Z81" s="542" t="s">
        <v>577</v>
      </c>
      <c r="AA81" s="542"/>
      <c r="AB81" s="542" t="s">
        <v>173</v>
      </c>
      <c r="AC81" s="542"/>
      <c r="AD81" s="330" t="s">
        <v>175</v>
      </c>
      <c r="AE81" s="542"/>
      <c r="AF81" s="542" t="s">
        <v>497</v>
      </c>
      <c r="AG81" s="542"/>
      <c r="AH81" s="330" t="s">
        <v>503</v>
      </c>
      <c r="AI81" s="542"/>
      <c r="AJ81" s="311" t="s">
        <v>478</v>
      </c>
      <c r="AK81" s="546"/>
      <c r="AL81" s="542" t="s">
        <v>479</v>
      </c>
      <c r="AM81" s="542"/>
      <c r="AN81" s="542" t="s">
        <v>496</v>
      </c>
      <c r="AO81" s="542"/>
      <c r="AP81" s="14"/>
    </row>
    <row r="82" spans="1:41" ht="13.5" customHeight="1">
      <c r="A82" s="1"/>
      <c r="B82" s="547"/>
      <c r="C82" s="548"/>
      <c r="D82" s="542"/>
      <c r="E82" s="542"/>
      <c r="F82" s="542"/>
      <c r="G82" s="542"/>
      <c r="H82" s="542"/>
      <c r="I82" s="542"/>
      <c r="J82" s="542"/>
      <c r="K82" s="542"/>
      <c r="L82" s="542"/>
      <c r="M82" s="542"/>
      <c r="N82" s="542"/>
      <c r="O82" s="542"/>
      <c r="P82" s="542"/>
      <c r="Q82" s="542"/>
      <c r="R82" s="542"/>
      <c r="S82" s="542"/>
      <c r="T82" s="542"/>
      <c r="U82" s="542"/>
      <c r="V82" s="542"/>
      <c r="W82" s="542"/>
      <c r="X82" s="542"/>
      <c r="Y82" s="542"/>
      <c r="Z82" s="542"/>
      <c r="AA82" s="542"/>
      <c r="AB82" s="542"/>
      <c r="AC82" s="542"/>
      <c r="AD82" s="542"/>
      <c r="AE82" s="542"/>
      <c r="AF82" s="542"/>
      <c r="AG82" s="542"/>
      <c r="AH82" s="542"/>
      <c r="AI82" s="542"/>
      <c r="AJ82" s="547"/>
      <c r="AK82" s="548"/>
      <c r="AL82" s="542"/>
      <c r="AM82" s="542"/>
      <c r="AN82" s="542"/>
      <c r="AO82" s="542"/>
    </row>
    <row r="83" spans="1:41" ht="13.5">
      <c r="A83" s="1"/>
      <c r="B83" s="547"/>
      <c r="C83" s="548"/>
      <c r="D83" s="542"/>
      <c r="E83" s="542"/>
      <c r="F83" s="542"/>
      <c r="G83" s="542"/>
      <c r="H83" s="542"/>
      <c r="I83" s="542"/>
      <c r="J83" s="542"/>
      <c r="K83" s="542"/>
      <c r="L83" s="542"/>
      <c r="M83" s="542"/>
      <c r="N83" s="542"/>
      <c r="O83" s="542"/>
      <c r="P83" s="542"/>
      <c r="Q83" s="542"/>
      <c r="R83" s="542"/>
      <c r="S83" s="542"/>
      <c r="T83" s="542"/>
      <c r="U83" s="542"/>
      <c r="V83" s="542"/>
      <c r="W83" s="542"/>
      <c r="X83" s="542"/>
      <c r="Y83" s="542"/>
      <c r="Z83" s="542"/>
      <c r="AA83" s="542"/>
      <c r="AB83" s="542"/>
      <c r="AC83" s="542"/>
      <c r="AD83" s="542"/>
      <c r="AE83" s="542"/>
      <c r="AF83" s="542"/>
      <c r="AG83" s="542"/>
      <c r="AH83" s="542"/>
      <c r="AI83" s="542"/>
      <c r="AJ83" s="547"/>
      <c r="AK83" s="548"/>
      <c r="AL83" s="542"/>
      <c r="AM83" s="542"/>
      <c r="AN83" s="542"/>
      <c r="AO83" s="542"/>
    </row>
    <row r="84" spans="1:41" ht="13.5">
      <c r="A84" s="1"/>
      <c r="B84" s="547"/>
      <c r="C84" s="548"/>
      <c r="D84" s="542"/>
      <c r="E84" s="542"/>
      <c r="F84" s="542"/>
      <c r="G84" s="542"/>
      <c r="H84" s="542"/>
      <c r="I84" s="542"/>
      <c r="J84" s="542"/>
      <c r="K84" s="542"/>
      <c r="L84" s="542"/>
      <c r="M84" s="542"/>
      <c r="N84" s="542"/>
      <c r="O84" s="542"/>
      <c r="P84" s="542"/>
      <c r="Q84" s="542"/>
      <c r="R84" s="542"/>
      <c r="S84" s="542"/>
      <c r="T84" s="542"/>
      <c r="U84" s="542"/>
      <c r="V84" s="542"/>
      <c r="W84" s="542"/>
      <c r="X84" s="542"/>
      <c r="Y84" s="542"/>
      <c r="Z84" s="542"/>
      <c r="AA84" s="542"/>
      <c r="AB84" s="542"/>
      <c r="AC84" s="542"/>
      <c r="AD84" s="542"/>
      <c r="AE84" s="542"/>
      <c r="AF84" s="542"/>
      <c r="AG84" s="542"/>
      <c r="AH84" s="542"/>
      <c r="AI84" s="542"/>
      <c r="AJ84" s="547"/>
      <c r="AK84" s="548"/>
      <c r="AL84" s="542"/>
      <c r="AM84" s="542"/>
      <c r="AN84" s="542"/>
      <c r="AO84" s="542"/>
    </row>
    <row r="85" spans="1:41" ht="13.5">
      <c r="A85" s="1"/>
      <c r="B85" s="549"/>
      <c r="C85" s="550"/>
      <c r="D85" s="542"/>
      <c r="E85" s="542"/>
      <c r="F85" s="542"/>
      <c r="G85" s="542"/>
      <c r="H85" s="542"/>
      <c r="I85" s="542"/>
      <c r="J85" s="542"/>
      <c r="K85" s="542"/>
      <c r="L85" s="542"/>
      <c r="M85" s="542"/>
      <c r="N85" s="542"/>
      <c r="O85" s="542"/>
      <c r="P85" s="542"/>
      <c r="Q85" s="542"/>
      <c r="R85" s="542"/>
      <c r="S85" s="542"/>
      <c r="T85" s="542"/>
      <c r="U85" s="542"/>
      <c r="V85" s="542"/>
      <c r="W85" s="542"/>
      <c r="X85" s="542"/>
      <c r="Y85" s="542"/>
      <c r="Z85" s="542"/>
      <c r="AA85" s="542"/>
      <c r="AB85" s="542"/>
      <c r="AC85" s="542"/>
      <c r="AD85" s="542"/>
      <c r="AE85" s="542"/>
      <c r="AF85" s="542"/>
      <c r="AG85" s="542"/>
      <c r="AH85" s="542"/>
      <c r="AI85" s="542"/>
      <c r="AJ85" s="549"/>
      <c r="AK85" s="550"/>
      <c r="AL85" s="542"/>
      <c r="AM85" s="542"/>
      <c r="AN85" s="542"/>
      <c r="AO85" s="542"/>
    </row>
    <row r="86" spans="1:37" ht="13.5">
      <c r="A86" s="1"/>
      <c r="B86" s="1"/>
      <c r="C86" s="36"/>
      <c r="D86" s="36"/>
      <c r="E86" s="262"/>
      <c r="F86" s="36"/>
      <c r="G86" s="36"/>
      <c r="H86" s="36"/>
      <c r="I86" s="63"/>
      <c r="L86" s="36"/>
      <c r="M86" s="262"/>
      <c r="N86" s="36"/>
      <c r="O86" s="36"/>
      <c r="P86" s="36"/>
      <c r="Q86" s="262"/>
      <c r="R86" s="1"/>
      <c r="S86" s="36"/>
      <c r="T86" s="36"/>
      <c r="U86" s="36"/>
      <c r="V86" s="36"/>
      <c r="W86" s="36"/>
      <c r="X86" s="36"/>
      <c r="Y86" s="262"/>
      <c r="Z86" s="1"/>
      <c r="AA86" s="36"/>
      <c r="AB86" s="36"/>
      <c r="AC86" s="262"/>
      <c r="AD86" s="36"/>
      <c r="AE86" s="36"/>
      <c r="AF86" s="36"/>
      <c r="AG86" s="262"/>
      <c r="AK86" s="63"/>
    </row>
    <row r="87" spans="1:37" ht="14.25" thickBot="1">
      <c r="A87" s="1"/>
      <c r="B87" s="1"/>
      <c r="C87" s="14"/>
      <c r="D87" s="14"/>
      <c r="E87" s="263"/>
      <c r="F87" s="14"/>
      <c r="G87" s="408" t="s">
        <v>84</v>
      </c>
      <c r="H87" s="321"/>
      <c r="I87" s="65"/>
      <c r="J87" s="14"/>
      <c r="K87" s="328" t="s">
        <v>91</v>
      </c>
      <c r="L87" s="329"/>
      <c r="M87" s="271"/>
      <c r="N87" s="272"/>
      <c r="O87" s="574" t="s">
        <v>85</v>
      </c>
      <c r="P87" s="574"/>
      <c r="Q87" s="274"/>
      <c r="R87" s="40"/>
      <c r="S87" s="14"/>
      <c r="T87" s="14"/>
      <c r="U87" s="14"/>
      <c r="V87" s="14"/>
      <c r="W87" s="14"/>
      <c r="X87" s="14"/>
      <c r="Y87" s="263"/>
      <c r="Z87" s="272"/>
      <c r="AA87" s="574" t="s">
        <v>86</v>
      </c>
      <c r="AB87" s="574"/>
      <c r="AC87" s="275"/>
      <c r="AD87" s="276"/>
      <c r="AE87" s="328" t="s">
        <v>92</v>
      </c>
      <c r="AF87" s="329"/>
      <c r="AG87" s="264"/>
      <c r="AH87" s="14"/>
      <c r="AI87" s="408" t="s">
        <v>87</v>
      </c>
      <c r="AJ87" s="321"/>
      <c r="AK87" s="65"/>
    </row>
    <row r="88" spans="1:36" ht="14.25" thickBot="1">
      <c r="A88" s="40"/>
      <c r="B88" s="40"/>
      <c r="C88" s="14"/>
      <c r="D88" s="14"/>
      <c r="E88" s="40"/>
      <c r="F88" s="265"/>
      <c r="G88" s="266"/>
      <c r="H88" s="14"/>
      <c r="I88" s="14"/>
      <c r="J88" s="14"/>
      <c r="K88" s="14"/>
      <c r="L88" s="277"/>
      <c r="M88" s="40"/>
      <c r="N88" s="40"/>
      <c r="O88" s="263"/>
      <c r="P88" s="14"/>
      <c r="Q88" s="40"/>
      <c r="R88" s="40"/>
      <c r="S88" s="14"/>
      <c r="T88" s="14"/>
      <c r="U88" s="322" t="s">
        <v>96</v>
      </c>
      <c r="V88" s="656"/>
      <c r="W88" s="14"/>
      <c r="X88" s="14"/>
      <c r="Y88" s="14"/>
      <c r="Z88" s="14"/>
      <c r="AA88" s="263"/>
      <c r="AB88" s="14"/>
      <c r="AC88" s="40"/>
      <c r="AD88" s="278"/>
      <c r="AE88" s="136"/>
      <c r="AF88" s="14"/>
      <c r="AG88" s="14"/>
      <c r="AH88" s="268"/>
      <c r="AI88" s="266"/>
      <c r="AJ88" s="207"/>
    </row>
    <row r="89" spans="1:36" ht="14.25" thickBot="1">
      <c r="A89" s="40"/>
      <c r="B89" s="40"/>
      <c r="C89" s="14"/>
      <c r="D89" s="14"/>
      <c r="E89" s="40"/>
      <c r="F89" s="40"/>
      <c r="G89" s="263"/>
      <c r="H89" s="35"/>
      <c r="I89" s="35"/>
      <c r="J89" s="35"/>
      <c r="K89" s="321" t="s">
        <v>89</v>
      </c>
      <c r="L89" s="541"/>
      <c r="M89" s="40"/>
      <c r="N89" s="40"/>
      <c r="O89" s="263"/>
      <c r="P89" s="14"/>
      <c r="Q89" s="40"/>
      <c r="R89" s="40"/>
      <c r="S89" s="14"/>
      <c r="T89" s="14"/>
      <c r="U89" s="126"/>
      <c r="V89" s="317"/>
      <c r="W89" s="14"/>
      <c r="X89" s="14"/>
      <c r="Y89" s="14"/>
      <c r="Z89" s="14"/>
      <c r="AA89" s="263"/>
      <c r="AB89" s="14"/>
      <c r="AC89" s="40"/>
      <c r="AD89" s="280"/>
      <c r="AE89" s="408" t="s">
        <v>90</v>
      </c>
      <c r="AF89" s="321"/>
      <c r="AG89" s="35"/>
      <c r="AH89" s="35"/>
      <c r="AI89" s="269"/>
      <c r="AJ89" s="14"/>
    </row>
    <row r="90" spans="1:34" ht="14.25" thickBot="1">
      <c r="A90" s="1"/>
      <c r="B90" s="1"/>
      <c r="C90" s="14"/>
      <c r="D90" s="14"/>
      <c r="E90" s="14"/>
      <c r="F90" s="14"/>
      <c r="G90" s="14"/>
      <c r="H90" s="14"/>
      <c r="I90" s="40"/>
      <c r="J90" s="40"/>
      <c r="K90" s="267"/>
      <c r="L90" s="266"/>
      <c r="M90" s="281"/>
      <c r="N90" s="281"/>
      <c r="O90" s="281"/>
      <c r="P90" s="106"/>
      <c r="Q90" s="106"/>
      <c r="R90" s="106"/>
      <c r="S90" s="106"/>
      <c r="T90" s="106"/>
      <c r="U90" s="326" t="s">
        <v>97</v>
      </c>
      <c r="V90" s="408"/>
      <c r="W90" s="14"/>
      <c r="X90" s="14"/>
      <c r="Y90" s="40"/>
      <c r="Z90" s="40"/>
      <c r="AA90" s="14"/>
      <c r="AB90" s="268"/>
      <c r="AC90" s="268"/>
      <c r="AD90" s="266"/>
      <c r="AE90" s="266"/>
      <c r="AF90" s="14"/>
      <c r="AG90" s="14"/>
      <c r="AH90" s="14"/>
    </row>
    <row r="91" spans="1:34" ht="13.5">
      <c r="A91" s="1"/>
      <c r="B91" s="1"/>
      <c r="C91" s="14"/>
      <c r="D91" s="14"/>
      <c r="E91" s="14"/>
      <c r="F91" s="14"/>
      <c r="G91" s="14"/>
      <c r="H91" s="14"/>
      <c r="I91" s="40"/>
      <c r="J91" s="40"/>
      <c r="K91" s="263"/>
      <c r="L91" s="14"/>
      <c r="M91" s="14"/>
      <c r="N91" s="14"/>
      <c r="O91" s="14"/>
      <c r="P91" s="14"/>
      <c r="Q91" s="14"/>
      <c r="R91" s="14"/>
      <c r="S91" s="14"/>
      <c r="T91" s="14"/>
      <c r="U91" s="127"/>
      <c r="V91" s="318"/>
      <c r="W91" s="268"/>
      <c r="X91" s="268"/>
      <c r="Y91" s="265"/>
      <c r="Z91" s="265"/>
      <c r="AA91" s="268"/>
      <c r="AB91" s="268"/>
      <c r="AC91" s="268"/>
      <c r="AD91" s="268"/>
      <c r="AE91" s="263"/>
      <c r="AF91" s="14"/>
      <c r="AG91" s="14"/>
      <c r="AH91" s="14"/>
    </row>
    <row r="92" spans="1:41" ht="14.25" thickBot="1">
      <c r="A92" s="1"/>
      <c r="B92" s="1"/>
      <c r="C92" s="14"/>
      <c r="D92" s="14"/>
      <c r="E92" s="14"/>
      <c r="F92" s="14"/>
      <c r="G92" s="14"/>
      <c r="H92" s="14"/>
      <c r="I92" s="14"/>
      <c r="J92" s="14"/>
      <c r="K92" s="263"/>
      <c r="L92" s="14"/>
      <c r="M92" s="14"/>
      <c r="N92" s="14"/>
      <c r="O92" s="14"/>
      <c r="P92" s="14"/>
      <c r="Q92" s="40"/>
      <c r="R92" s="40"/>
      <c r="S92" s="14"/>
      <c r="T92" s="14"/>
      <c r="U92" s="408" t="s">
        <v>95</v>
      </c>
      <c r="V92" s="327"/>
      <c r="W92" s="86"/>
      <c r="X92" s="86"/>
      <c r="Y92" s="86"/>
      <c r="Z92" s="86"/>
      <c r="AA92" s="86"/>
      <c r="AB92" s="86"/>
      <c r="AC92" s="86"/>
      <c r="AD92" s="86"/>
      <c r="AE92" s="282"/>
      <c r="AF92" s="14"/>
      <c r="AG92" s="14"/>
      <c r="AK92" s="62"/>
      <c r="AL92" s="101" t="s">
        <v>637</v>
      </c>
      <c r="AM92" s="102"/>
      <c r="AN92" s="319" t="s">
        <v>640</v>
      </c>
      <c r="AO92" s="320"/>
    </row>
    <row r="93" spans="1:41" ht="14.25" thickBot="1">
      <c r="A93" s="40"/>
      <c r="B93" s="40"/>
      <c r="C93" s="14"/>
      <c r="D93" s="14"/>
      <c r="E93" s="14"/>
      <c r="F93" s="14"/>
      <c r="G93" s="14"/>
      <c r="H93" s="14"/>
      <c r="I93" s="40"/>
      <c r="J93" s="40"/>
      <c r="K93" s="14"/>
      <c r="L93" s="268"/>
      <c r="M93" s="268"/>
      <c r="N93" s="268"/>
      <c r="O93" s="268"/>
      <c r="P93" s="268"/>
      <c r="Q93" s="265"/>
      <c r="R93" s="265"/>
      <c r="S93" s="268"/>
      <c r="T93" s="268"/>
      <c r="U93" s="268"/>
      <c r="V93" s="14"/>
      <c r="W93" s="14"/>
      <c r="X93" s="14"/>
      <c r="Y93" s="40"/>
      <c r="Z93" s="40"/>
      <c r="AA93" s="14"/>
      <c r="AB93" s="14"/>
      <c r="AC93" s="14"/>
      <c r="AD93" s="14"/>
      <c r="AE93" s="14"/>
      <c r="AF93" s="14"/>
      <c r="AG93" s="14"/>
      <c r="AL93" s="267"/>
      <c r="AM93" s="672" t="s">
        <v>94</v>
      </c>
      <c r="AN93" s="673"/>
      <c r="AO93" s="207"/>
    </row>
    <row r="94" spans="1:40" ht="13.5">
      <c r="A94" s="1"/>
      <c r="B94" s="1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40"/>
      <c r="R94" s="40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M94" s="266"/>
      <c r="AN94" s="207"/>
    </row>
    <row r="95" spans="1:30" ht="13.5">
      <c r="A95" s="1"/>
      <c r="B95" s="1"/>
      <c r="C95" s="1"/>
      <c r="R95" s="1"/>
      <c r="S95" s="1"/>
      <c r="T95" s="1"/>
      <c r="U95" s="1"/>
      <c r="V95" s="1"/>
      <c r="W95" s="157"/>
      <c r="Y95" s="157"/>
      <c r="Z95" s="1"/>
      <c r="AA95" s="1"/>
      <c r="AB95" s="1"/>
      <c r="AC95" s="1"/>
      <c r="AD95" s="1"/>
    </row>
    <row r="96" spans="3:38" ht="13.5">
      <c r="C96" s="154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154"/>
      <c r="X96" s="154"/>
      <c r="Y96" s="154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</row>
    <row r="97" spans="3:38" ht="13.5">
      <c r="C97" s="154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154"/>
      <c r="X97" s="154"/>
      <c r="Y97" s="154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</row>
    <row r="98" spans="3:38" ht="13.5">
      <c r="C98" s="154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154"/>
      <c r="X98" s="154"/>
      <c r="Y98" s="154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</row>
    <row r="99" spans="3:38" ht="13.5">
      <c r="C99" s="154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154"/>
      <c r="X99" s="154"/>
      <c r="Y99" s="154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</row>
    <row r="100" spans="3:38" ht="13.5">
      <c r="C100" s="154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154"/>
      <c r="X100" s="154"/>
      <c r="Y100" s="154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</row>
    <row r="101" spans="3:38" ht="13.5">
      <c r="C101" s="154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154"/>
      <c r="X101" s="154"/>
      <c r="Y101" s="154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</row>
    <row r="102" spans="3:38" ht="13.5">
      <c r="C102" s="154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154"/>
      <c r="X102" s="154"/>
      <c r="Y102" s="154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</row>
    <row r="103" spans="3:38" ht="13.5">
      <c r="C103" s="154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154"/>
      <c r="X103" s="154"/>
      <c r="Y103" s="154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</row>
    <row r="104" spans="3:38" ht="13.5">
      <c r="C104" s="154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154"/>
      <c r="X104" s="154"/>
      <c r="Y104" s="154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</row>
    <row r="105" spans="3:38" ht="13.5">
      <c r="C105" s="154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154"/>
      <c r="X105" s="154"/>
      <c r="Y105" s="154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</row>
    <row r="106" spans="3:38" ht="13.5">
      <c r="C106" s="154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154"/>
      <c r="X106" s="154"/>
      <c r="Y106" s="154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</row>
    <row r="107" spans="3:38" ht="13.5">
      <c r="C107" s="154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154"/>
      <c r="X107" s="154"/>
      <c r="Y107" s="154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</row>
    <row r="108" spans="3:38" ht="13.5">
      <c r="C108" s="154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154"/>
      <c r="X108" s="154"/>
      <c r="Y108" s="154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</row>
    <row r="109" spans="3:38" ht="13.5">
      <c r="C109" s="154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154"/>
      <c r="X109" s="154"/>
      <c r="Y109" s="154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</row>
    <row r="110" spans="3:38" ht="13.5">
      <c r="C110" s="154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154"/>
      <c r="X110" s="154"/>
      <c r="Y110" s="154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</row>
    <row r="111" spans="3:38" ht="13.5">
      <c r="C111" s="154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154"/>
      <c r="X111" s="154"/>
      <c r="Y111" s="154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</row>
    <row r="112" spans="3:38" ht="13.5">
      <c r="C112" s="154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154"/>
      <c r="X112" s="154"/>
      <c r="Y112" s="154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</row>
    <row r="113" spans="3:38" ht="13.5">
      <c r="C113" s="154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154"/>
      <c r="X113" s="154"/>
      <c r="Y113" s="154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</row>
    <row r="114" spans="3:38" ht="13.5">
      <c r="C114" s="154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154"/>
      <c r="X114" s="154"/>
      <c r="Y114" s="154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</row>
    <row r="115" spans="3:38" ht="13.5">
      <c r="C115" s="154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154"/>
      <c r="X115" s="154"/>
      <c r="Y115" s="154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</row>
    <row r="116" spans="3:38" ht="13.5">
      <c r="C116" s="154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154"/>
      <c r="X116" s="154"/>
      <c r="Y116" s="154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</row>
    <row r="117" spans="3:38" ht="13.5">
      <c r="C117" s="154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154"/>
      <c r="X117" s="154"/>
      <c r="Y117" s="154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</row>
    <row r="118" spans="3:38" ht="13.5">
      <c r="C118" s="154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154"/>
      <c r="X118" s="154"/>
      <c r="Y118" s="154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</row>
    <row r="119" spans="3:38" ht="13.5">
      <c r="C119" s="154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154"/>
      <c r="X119" s="154"/>
      <c r="Y119" s="154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</row>
    <row r="120" spans="3:38" ht="13.5">
      <c r="C120" s="154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154"/>
      <c r="X120" s="154"/>
      <c r="Y120" s="154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</row>
    <row r="121" spans="3:38" ht="13.5">
      <c r="C121" s="154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154"/>
      <c r="X121" s="154"/>
      <c r="Y121" s="154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</row>
    <row r="122" spans="3:38" ht="13.5">
      <c r="C122" s="154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154"/>
      <c r="X122" s="154"/>
      <c r="Y122" s="154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</row>
    <row r="123" spans="3:38" ht="13.5">
      <c r="C123" s="154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154"/>
      <c r="X123" s="154"/>
      <c r="Y123" s="154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</row>
    <row r="124" spans="3:38" ht="13.5">
      <c r="C124" s="154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154"/>
      <c r="X124" s="154"/>
      <c r="Y124" s="154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</row>
    <row r="125" spans="3:38" ht="13.5">
      <c r="C125" s="154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154"/>
      <c r="X125" s="154"/>
      <c r="Y125" s="154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</row>
    <row r="126" spans="3:38" ht="13.5">
      <c r="C126" s="154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154"/>
      <c r="X126" s="154"/>
      <c r="Y126" s="154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</row>
    <row r="127" spans="3:38" ht="13.5">
      <c r="C127" s="154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154"/>
      <c r="X127" s="154"/>
      <c r="Y127" s="154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</row>
    <row r="128" spans="3:38" ht="13.5">
      <c r="C128" s="154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154"/>
      <c r="X128" s="154"/>
      <c r="Y128" s="154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</row>
    <row r="129" spans="3:38" ht="13.5">
      <c r="C129" s="154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154"/>
      <c r="X129" s="154"/>
      <c r="Y129" s="154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</row>
    <row r="130" spans="3:38" ht="13.5">
      <c r="C130" s="154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154"/>
      <c r="X130" s="154"/>
      <c r="Y130" s="154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</row>
    <row r="131" spans="3:38" ht="13.5">
      <c r="C131" s="154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154"/>
      <c r="X131" s="154"/>
      <c r="Y131" s="154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</row>
    <row r="132" spans="3:38" ht="13.5">
      <c r="C132" s="154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154"/>
      <c r="X132" s="154"/>
      <c r="Y132" s="154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</row>
    <row r="133" spans="3:38" ht="13.5">
      <c r="C133" s="154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154"/>
      <c r="X133" s="154"/>
      <c r="Y133" s="154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</row>
    <row r="134" spans="3:38" ht="13.5">
      <c r="C134" s="154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154"/>
      <c r="X134" s="154"/>
      <c r="Y134" s="154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</row>
    <row r="135" spans="3:38" ht="13.5">
      <c r="C135" s="154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154"/>
      <c r="X135" s="154"/>
      <c r="Y135" s="154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</row>
    <row r="136" spans="3:38" ht="13.5">
      <c r="C136" s="154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154"/>
      <c r="X136" s="154"/>
      <c r="Y136" s="154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</row>
    <row r="137" spans="3:38" ht="13.5">
      <c r="C137" s="154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154"/>
      <c r="X137" s="154"/>
      <c r="Y137" s="154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</row>
    <row r="138" spans="3:38" ht="13.5">
      <c r="C138" s="154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154"/>
      <c r="X138" s="154"/>
      <c r="Y138" s="154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</row>
    <row r="139" spans="3:38" ht="13.5">
      <c r="C139" s="154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154"/>
      <c r="X139" s="154"/>
      <c r="Y139" s="154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</row>
    <row r="140" spans="3:38" ht="13.5">
      <c r="C140" s="154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154"/>
      <c r="X140" s="154"/>
      <c r="Y140" s="154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</row>
    <row r="141" spans="3:38" ht="13.5">
      <c r="C141" s="154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154"/>
      <c r="X141" s="154"/>
      <c r="Y141" s="154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</row>
    <row r="142" spans="3:38" ht="13.5">
      <c r="C142" s="154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154"/>
      <c r="X142" s="154"/>
      <c r="Y142" s="154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</row>
    <row r="143" spans="3:38" ht="13.5">
      <c r="C143" s="154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154"/>
      <c r="X143" s="154"/>
      <c r="Y143" s="154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</row>
    <row r="144" spans="3:38" ht="13.5">
      <c r="C144" s="154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154"/>
      <c r="X144" s="154"/>
      <c r="Y144" s="154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</row>
    <row r="145" spans="3:38" ht="13.5">
      <c r="C145" s="154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154"/>
      <c r="X145" s="154"/>
      <c r="Y145" s="154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</row>
    <row r="146" spans="3:38" ht="13.5">
      <c r="C146" s="154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154"/>
      <c r="X146" s="154"/>
      <c r="Y146" s="154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</row>
    <row r="147" spans="3:38" ht="13.5">
      <c r="C147" s="154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154"/>
      <c r="X147" s="154"/>
      <c r="Y147" s="154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</row>
    <row r="148" spans="3:38" ht="13.5">
      <c r="C148" s="154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154"/>
      <c r="X148" s="154"/>
      <c r="Y148" s="154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</row>
    <row r="149" spans="3:38" ht="13.5">
      <c r="C149" s="154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154"/>
      <c r="X149" s="154"/>
      <c r="Y149" s="154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</row>
    <row r="150" spans="3:38" ht="13.5">
      <c r="C150" s="154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154"/>
      <c r="X150" s="154"/>
      <c r="Y150" s="154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</row>
    <row r="151" spans="3:38" ht="13.5">
      <c r="C151" s="154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154"/>
      <c r="X151" s="154"/>
      <c r="Y151" s="154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</row>
    <row r="152" spans="3:38" ht="13.5">
      <c r="C152" s="154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154"/>
      <c r="X152" s="154"/>
      <c r="Y152" s="154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</row>
    <row r="153" spans="3:38" ht="13.5">
      <c r="C153" s="154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154"/>
      <c r="X153" s="154"/>
      <c r="Y153" s="154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</row>
    <row r="154" spans="3:38" ht="13.5">
      <c r="C154" s="154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154"/>
      <c r="X154" s="154"/>
      <c r="Y154" s="154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</row>
    <row r="155" spans="3:38" ht="13.5">
      <c r="C155" s="154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154"/>
      <c r="X155" s="154"/>
      <c r="Y155" s="154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</row>
  </sheetData>
  <sheetProtection/>
  <mergeCells count="324">
    <mergeCell ref="H53:M53"/>
    <mergeCell ref="U76:V76"/>
    <mergeCell ref="D37:G37"/>
    <mergeCell ref="D38:G38"/>
    <mergeCell ref="D53:G56"/>
    <mergeCell ref="V80:W80"/>
    <mergeCell ref="Z80:AA80"/>
    <mergeCell ref="X80:Y80"/>
    <mergeCell ref="AN92:AO92"/>
    <mergeCell ref="AD81:AE85"/>
    <mergeCell ref="T81:U85"/>
    <mergeCell ref="V81:W85"/>
    <mergeCell ref="Z81:AA85"/>
    <mergeCell ref="AG78:AH78"/>
    <mergeCell ref="AK78:AL78"/>
    <mergeCell ref="L80:M80"/>
    <mergeCell ref="N80:O80"/>
    <mergeCell ref="P80:Q80"/>
    <mergeCell ref="R80:S80"/>
    <mergeCell ref="M78:N78"/>
    <mergeCell ref="Q78:R78"/>
    <mergeCell ref="AC78:AD78"/>
    <mergeCell ref="T80:U80"/>
    <mergeCell ref="AB80:AC80"/>
    <mergeCell ref="AD80:AE80"/>
    <mergeCell ref="AF80:AG80"/>
    <mergeCell ref="AL81:AM85"/>
    <mergeCell ref="AF81:AG85"/>
    <mergeCell ref="AH81:AI85"/>
    <mergeCell ref="AJ81:AK85"/>
    <mergeCell ref="AH80:AI80"/>
    <mergeCell ref="AJ80:AK80"/>
    <mergeCell ref="AL80:AM80"/>
    <mergeCell ref="B81:C85"/>
    <mergeCell ref="D81:E85"/>
    <mergeCell ref="F81:G85"/>
    <mergeCell ref="H81:I85"/>
    <mergeCell ref="J81:K85"/>
    <mergeCell ref="AB81:AC85"/>
    <mergeCell ref="X81:Y85"/>
    <mergeCell ref="L81:M85"/>
    <mergeCell ref="N81:O85"/>
    <mergeCell ref="P81:Q85"/>
    <mergeCell ref="R81:S85"/>
    <mergeCell ref="H55:M55"/>
    <mergeCell ref="B80:C80"/>
    <mergeCell ref="F80:G80"/>
    <mergeCell ref="H80:I80"/>
    <mergeCell ref="J80:K80"/>
    <mergeCell ref="E73:F73"/>
    <mergeCell ref="H56:M56"/>
    <mergeCell ref="D80:E80"/>
    <mergeCell ref="A53:C56"/>
    <mergeCell ref="A58:C58"/>
    <mergeCell ref="A59:C59"/>
    <mergeCell ref="A57:C57"/>
    <mergeCell ref="N60:Q60"/>
    <mergeCell ref="N58:Q58"/>
    <mergeCell ref="H58:M58"/>
    <mergeCell ref="E78:F78"/>
    <mergeCell ref="G76:H76"/>
    <mergeCell ref="I78:J78"/>
    <mergeCell ref="Q73:R73"/>
    <mergeCell ref="N54:Q54"/>
    <mergeCell ref="H54:M54"/>
    <mergeCell ref="AI76:AJ76"/>
    <mergeCell ref="K74:L74"/>
    <mergeCell ref="U71:V71"/>
    <mergeCell ref="O76:P76"/>
    <mergeCell ref="R57:V57"/>
    <mergeCell ref="N59:Q59"/>
    <mergeCell ref="H59:M59"/>
    <mergeCell ref="U69:V69"/>
    <mergeCell ref="AK73:AL73"/>
    <mergeCell ref="S67:X67"/>
    <mergeCell ref="A60:C60"/>
    <mergeCell ref="H60:M60"/>
    <mergeCell ref="AK64:AL64"/>
    <mergeCell ref="U66:V66"/>
    <mergeCell ref="K68:L68"/>
    <mergeCell ref="AE68:AF68"/>
    <mergeCell ref="K72:L72"/>
    <mergeCell ref="Z59:AD59"/>
    <mergeCell ref="D59:G60"/>
    <mergeCell ref="Z60:AD60"/>
    <mergeCell ref="D57:G58"/>
    <mergeCell ref="H57:M57"/>
    <mergeCell ref="R59:V59"/>
    <mergeCell ref="R58:V58"/>
    <mergeCell ref="N57:Q57"/>
    <mergeCell ref="U74:V74"/>
    <mergeCell ref="Y73:Z73"/>
    <mergeCell ref="Z57:AD57"/>
    <mergeCell ref="AL65:AM65"/>
    <mergeCell ref="N56:Q56"/>
    <mergeCell ref="N49:Q49"/>
    <mergeCell ref="N43:Q43"/>
    <mergeCell ref="N42:Q42"/>
    <mergeCell ref="N51:Q51"/>
    <mergeCell ref="N47:Q47"/>
    <mergeCell ref="N52:Q52"/>
    <mergeCell ref="N53:Q53"/>
    <mergeCell ref="N55:Q55"/>
    <mergeCell ref="N50:Q50"/>
    <mergeCell ref="R44:V44"/>
    <mergeCell ref="A42:C42"/>
    <mergeCell ref="H45:M45"/>
    <mergeCell ref="H42:M42"/>
    <mergeCell ref="A43:C43"/>
    <mergeCell ref="H50:M50"/>
    <mergeCell ref="H32:M32"/>
    <mergeCell ref="H33:M33"/>
    <mergeCell ref="R33:V33"/>
    <mergeCell ref="H35:M35"/>
    <mergeCell ref="R34:V34"/>
    <mergeCell ref="H34:M34"/>
    <mergeCell ref="Z36:AD36"/>
    <mergeCell ref="N35:Q35"/>
    <mergeCell ref="N36:Q36"/>
    <mergeCell ref="R36:V36"/>
    <mergeCell ref="N37:Q37"/>
    <mergeCell ref="R37:V37"/>
    <mergeCell ref="R35:V35"/>
    <mergeCell ref="Z35:AD35"/>
    <mergeCell ref="Z37:AD37"/>
    <mergeCell ref="R38:V38"/>
    <mergeCell ref="N38:Q38"/>
    <mergeCell ref="A1:AN1"/>
    <mergeCell ref="A2:AN2"/>
    <mergeCell ref="A31:C34"/>
    <mergeCell ref="D31:G34"/>
    <mergeCell ref="H31:M31"/>
    <mergeCell ref="N34:Q34"/>
    <mergeCell ref="N33:Q33"/>
    <mergeCell ref="N32:Q32"/>
    <mergeCell ref="H51:M51"/>
    <mergeCell ref="D46:G47"/>
    <mergeCell ref="N44:Q44"/>
    <mergeCell ref="N46:Q46"/>
    <mergeCell ref="N40:Q40"/>
    <mergeCell ref="R42:V42"/>
    <mergeCell ref="R41:V41"/>
    <mergeCell ref="R46:V46"/>
    <mergeCell ref="N41:Q41"/>
    <mergeCell ref="N45:Q45"/>
    <mergeCell ref="R40:V40"/>
    <mergeCell ref="R43:V43"/>
    <mergeCell ref="R45:V45"/>
    <mergeCell ref="Z40:AD40"/>
    <mergeCell ref="Z31:AD31"/>
    <mergeCell ref="Z33:AD33"/>
    <mergeCell ref="Z38:AD38"/>
    <mergeCell ref="Z34:AD34"/>
    <mergeCell ref="N31:Q31"/>
    <mergeCell ref="R32:V32"/>
    <mergeCell ref="R31:V31"/>
    <mergeCell ref="Z32:AD32"/>
    <mergeCell ref="H26:M26"/>
    <mergeCell ref="N29:Q29"/>
    <mergeCell ref="N28:Q28"/>
    <mergeCell ref="A27:C30"/>
    <mergeCell ref="D27:G30"/>
    <mergeCell ref="H27:M27"/>
    <mergeCell ref="N27:Q27"/>
    <mergeCell ref="H29:M29"/>
    <mergeCell ref="N30:Q30"/>
    <mergeCell ref="H30:M30"/>
    <mergeCell ref="H28:M28"/>
    <mergeCell ref="H25:M25"/>
    <mergeCell ref="N25:Q25"/>
    <mergeCell ref="H24:M24"/>
    <mergeCell ref="N24:Q24"/>
    <mergeCell ref="Z24:AD24"/>
    <mergeCell ref="Z23:AD23"/>
    <mergeCell ref="H23:M23"/>
    <mergeCell ref="N23:Q23"/>
    <mergeCell ref="Z22:AD22"/>
    <mergeCell ref="H22:M22"/>
    <mergeCell ref="N22:Q22"/>
    <mergeCell ref="H20:M20"/>
    <mergeCell ref="N20:Q20"/>
    <mergeCell ref="R19:V19"/>
    <mergeCell ref="A19:C26"/>
    <mergeCell ref="D19:G26"/>
    <mergeCell ref="H19:M19"/>
    <mergeCell ref="N19:Q19"/>
    <mergeCell ref="A18:C18"/>
    <mergeCell ref="R23:V23"/>
    <mergeCell ref="N21:Q21"/>
    <mergeCell ref="Z20:AD20"/>
    <mergeCell ref="H52:M52"/>
    <mergeCell ref="A44:C45"/>
    <mergeCell ref="H21:M21"/>
    <mergeCell ref="N26:Q26"/>
    <mergeCell ref="A35:C36"/>
    <mergeCell ref="A37:C37"/>
    <mergeCell ref="D35:G36"/>
    <mergeCell ref="A38:C38"/>
    <mergeCell ref="A47:C47"/>
    <mergeCell ref="D40:G41"/>
    <mergeCell ref="R30:V30"/>
    <mergeCell ref="D18:G18"/>
    <mergeCell ref="H18:M18"/>
    <mergeCell ref="N18:Q18"/>
    <mergeCell ref="R18:AD18"/>
    <mergeCell ref="Z19:AD19"/>
    <mergeCell ref="R20:V20"/>
    <mergeCell ref="R21:V21"/>
    <mergeCell ref="R22:V22"/>
    <mergeCell ref="R26:V26"/>
    <mergeCell ref="U88:V88"/>
    <mergeCell ref="R60:V60"/>
    <mergeCell ref="AE72:AF72"/>
    <mergeCell ref="Y78:Z78"/>
    <mergeCell ref="AE89:AF89"/>
    <mergeCell ref="AE74:AF74"/>
    <mergeCell ref="U92:V92"/>
    <mergeCell ref="AM93:AN93"/>
    <mergeCell ref="G87:H87"/>
    <mergeCell ref="K87:L87"/>
    <mergeCell ref="O87:P87"/>
    <mergeCell ref="AA87:AB87"/>
    <mergeCell ref="AE87:AF87"/>
    <mergeCell ref="AI87:AJ87"/>
    <mergeCell ref="K89:L89"/>
    <mergeCell ref="U90:V90"/>
    <mergeCell ref="C5:H5"/>
    <mergeCell ref="M5:R5"/>
    <mergeCell ref="W5:AB5"/>
    <mergeCell ref="AG5:AL5"/>
    <mergeCell ref="C6:H6"/>
    <mergeCell ref="M6:R6"/>
    <mergeCell ref="W6:AB6"/>
    <mergeCell ref="AG6:AL6"/>
    <mergeCell ref="C7:H7"/>
    <mergeCell ref="M7:R7"/>
    <mergeCell ref="W7:AB7"/>
    <mergeCell ref="AG7:AL7"/>
    <mergeCell ref="C8:H8"/>
    <mergeCell ref="M8:R8"/>
    <mergeCell ref="W8:AB8"/>
    <mergeCell ref="AG8:AL8"/>
    <mergeCell ref="C9:H9"/>
    <mergeCell ref="M9:R9"/>
    <mergeCell ref="W9:AB9"/>
    <mergeCell ref="AG9:AL9"/>
    <mergeCell ref="C11:H11"/>
    <mergeCell ref="M11:R11"/>
    <mergeCell ref="W11:AB11"/>
    <mergeCell ref="AG11:AL11"/>
    <mergeCell ref="W12:AB12"/>
    <mergeCell ref="AG12:AL12"/>
    <mergeCell ref="C13:H13"/>
    <mergeCell ref="M13:R13"/>
    <mergeCell ref="W13:AB13"/>
    <mergeCell ref="AG13:AL13"/>
    <mergeCell ref="C12:H12"/>
    <mergeCell ref="M12:R12"/>
    <mergeCell ref="AG14:AL14"/>
    <mergeCell ref="C15:H15"/>
    <mergeCell ref="M15:R15"/>
    <mergeCell ref="W15:AB15"/>
    <mergeCell ref="AG15:AL15"/>
    <mergeCell ref="C14:H14"/>
    <mergeCell ref="M14:R14"/>
    <mergeCell ref="A49:C52"/>
    <mergeCell ref="D49:G52"/>
    <mergeCell ref="D44:G45"/>
    <mergeCell ref="W14:AB14"/>
    <mergeCell ref="Z47:AD47"/>
    <mergeCell ref="Z50:AD50"/>
    <mergeCell ref="R52:V52"/>
    <mergeCell ref="R51:V51"/>
    <mergeCell ref="R50:V50"/>
    <mergeCell ref="Z49:AD49"/>
    <mergeCell ref="H43:M43"/>
    <mergeCell ref="D42:G43"/>
    <mergeCell ref="A46:C46"/>
    <mergeCell ref="A40:C41"/>
    <mergeCell ref="R29:V29"/>
    <mergeCell ref="H49:M49"/>
    <mergeCell ref="H46:M46"/>
    <mergeCell ref="H40:M40"/>
    <mergeCell ref="H36:M36"/>
    <mergeCell ref="H47:M47"/>
    <mergeCell ref="H37:M37"/>
    <mergeCell ref="H38:M38"/>
    <mergeCell ref="H44:M44"/>
    <mergeCell ref="H41:M41"/>
    <mergeCell ref="R28:V28"/>
    <mergeCell ref="R27:V27"/>
    <mergeCell ref="Z21:AD21"/>
    <mergeCell ref="Z26:AD26"/>
    <mergeCell ref="Z25:AD25"/>
    <mergeCell ref="R25:V25"/>
    <mergeCell ref="R24:V24"/>
    <mergeCell ref="Z28:AD28"/>
    <mergeCell ref="AA76:AB76"/>
    <mergeCell ref="Z27:AD27"/>
    <mergeCell ref="Z29:AD29"/>
    <mergeCell ref="Z30:AD30"/>
    <mergeCell ref="Z45:AD45"/>
    <mergeCell ref="Z44:AD44"/>
    <mergeCell ref="Z53:AD53"/>
    <mergeCell ref="Z51:AD51"/>
    <mergeCell ref="Z43:AD43"/>
    <mergeCell ref="Z58:AD58"/>
    <mergeCell ref="T63:X63"/>
    <mergeCell ref="AJ65:AK65"/>
    <mergeCell ref="Z52:AD52"/>
    <mergeCell ref="Z56:AD56"/>
    <mergeCell ref="R56:V56"/>
    <mergeCell ref="R55:V55"/>
    <mergeCell ref="Z55:AD55"/>
    <mergeCell ref="AN81:AO85"/>
    <mergeCell ref="AN80:AO80"/>
    <mergeCell ref="Z42:AD42"/>
    <mergeCell ref="Z41:AD41"/>
    <mergeCell ref="R54:V54"/>
    <mergeCell ref="Z46:AD46"/>
    <mergeCell ref="Z54:AD54"/>
    <mergeCell ref="R53:V53"/>
    <mergeCell ref="R47:V47"/>
    <mergeCell ref="R49:V4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tokyocy2008</dc:creator>
  <cp:keywords/>
  <dc:description/>
  <cp:lastModifiedBy>junya</cp:lastModifiedBy>
  <cp:lastPrinted>2010-06-22T05:56:52Z</cp:lastPrinted>
  <dcterms:created xsi:type="dcterms:W3CDTF">2006-12-09T15:07:59Z</dcterms:created>
  <dcterms:modified xsi:type="dcterms:W3CDTF">2011-02-21T11:18:18Z</dcterms:modified>
  <cp:category/>
  <cp:version/>
  <cp:contentType/>
  <cp:contentStatus/>
</cp:coreProperties>
</file>