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35" windowWidth="20355" windowHeight="6015" activeTab="2"/>
  </bookViews>
  <sheets>
    <sheet name="加盟チーム" sheetId="1" r:id="rId1"/>
    <sheet name="全都リーグ" sheetId="2" r:id="rId2"/>
    <sheet name="地域リーグ" sheetId="3" r:id="rId3"/>
  </sheets>
  <definedNames>
    <definedName name="_xlnm.Print_Area" localSheetId="0">'加盟チーム'!$A$1:$AR$39</definedName>
    <definedName name="_xlnm.Print_Area" localSheetId="2">'地域リーグ'!$A$1:$AU$169</definedName>
  </definedNames>
  <calcPr fullCalcOnLoad="1"/>
</workbook>
</file>

<file path=xl/sharedStrings.xml><?xml version="1.0" encoding="utf-8"?>
<sst xmlns="http://schemas.openxmlformats.org/spreadsheetml/2006/main" count="957" uniqueCount="246">
  <si>
    <t>ＰＯＭＢＡ立川</t>
  </si>
  <si>
    <t>あきる野ＦＣ</t>
  </si>
  <si>
    <t>あきる野東中</t>
  </si>
  <si>
    <t>東海大菅生中</t>
  </si>
  <si>
    <t>青梅ＦＣ</t>
  </si>
  <si>
    <t>勝</t>
  </si>
  <si>
    <t>負</t>
  </si>
  <si>
    <t>分</t>
  </si>
  <si>
    <t>得点</t>
  </si>
  <si>
    <t>失点</t>
  </si>
  <si>
    <t>勝点</t>
  </si>
  <si>
    <t>得失差</t>
  </si>
  <si>
    <t>順位</t>
  </si>
  <si>
    <t>－</t>
  </si>
  <si>
    <t>２０１０年度　第３回　東京都ユースＵ－１５サッカーリーグ　前期</t>
  </si>
  <si>
    <t>地域リーグ</t>
  </si>
  <si>
    <t>第１地域　Ａ</t>
  </si>
  <si>
    <t>ＦＣ目黒</t>
  </si>
  <si>
    <t>大森ＦＣ</t>
  </si>
  <si>
    <t>東京チャンプ</t>
  </si>
  <si>
    <t>成城中</t>
  </si>
  <si>
    <t>青稜中</t>
  </si>
  <si>
    <t>多摩大目黒</t>
  </si>
  <si>
    <t>第１地域　Ｂ</t>
  </si>
  <si>
    <t>ＦＣ駒沢</t>
  </si>
  <si>
    <t>暁星中</t>
  </si>
  <si>
    <t>プロメテウス</t>
  </si>
  <si>
    <t>世田谷ＦＣ</t>
  </si>
  <si>
    <t>ＦＣ渋谷</t>
  </si>
  <si>
    <t>東京ベイ</t>
  </si>
  <si>
    <t>攻玉社中</t>
  </si>
  <si>
    <t>立正中</t>
  </si>
  <si>
    <t>第２地域　Ａ</t>
  </si>
  <si>
    <t>練馬ＦＣ</t>
  </si>
  <si>
    <t>大宮ソシオ</t>
  </si>
  <si>
    <t>東京朝鮮中</t>
  </si>
  <si>
    <t>田口ＦＡ</t>
  </si>
  <si>
    <t>杉並ＦＣ</t>
  </si>
  <si>
    <t>十条富士見中</t>
  </si>
  <si>
    <t>駿台学園中</t>
  </si>
  <si>
    <t>日大二中</t>
  </si>
  <si>
    <t>第２地域　Ｂ</t>
  </si>
  <si>
    <t>杉並アヤックス</t>
  </si>
  <si>
    <t>郁文館中</t>
  </si>
  <si>
    <t>九曜ＦＣ</t>
  </si>
  <si>
    <t>京華中</t>
  </si>
  <si>
    <t>國學院久我山中</t>
  </si>
  <si>
    <t>私立武蔵中</t>
  </si>
  <si>
    <t>第３地域</t>
  </si>
  <si>
    <t>両国ＦＣ</t>
  </si>
  <si>
    <t>第４地域</t>
  </si>
  <si>
    <t>東京・久留米</t>
  </si>
  <si>
    <t>帝京ＦＣ</t>
  </si>
  <si>
    <t>三鷹ＦＡ</t>
  </si>
  <si>
    <t>法政中</t>
  </si>
  <si>
    <t>第５地域</t>
  </si>
  <si>
    <t>第６地域</t>
  </si>
  <si>
    <t>ＦＣ杉野</t>
  </si>
  <si>
    <t>東京ウエスト</t>
  </si>
  <si>
    <t>Branco八王子</t>
  </si>
  <si>
    <t>ＡＲＴＥ八王子</t>
  </si>
  <si>
    <t>調布ＦＣ</t>
  </si>
  <si>
    <t>第７地域</t>
  </si>
  <si>
    <t>ルキノ</t>
  </si>
  <si>
    <t>緑山ＳＣ</t>
  </si>
  <si>
    <t>町田相原</t>
  </si>
  <si>
    <t>コンフィアール町田</t>
  </si>
  <si>
    <t>全都リーグ</t>
  </si>
  <si>
    <t>全都　Ａ</t>
  </si>
  <si>
    <t>府ロク</t>
  </si>
  <si>
    <t>横河武蔵野</t>
  </si>
  <si>
    <t>ＦＣ東京むさし</t>
  </si>
  <si>
    <t>三菱養和調布</t>
  </si>
  <si>
    <t>ＦＣ多摩</t>
  </si>
  <si>
    <t>ＦＣ町田ゼルビア</t>
  </si>
  <si>
    <t>ヴェルディ調布</t>
  </si>
  <si>
    <t>全都　Ｂ</t>
  </si>
  <si>
    <t>町田ＪＦＣ</t>
  </si>
  <si>
    <t>ＦＣ府中</t>
  </si>
  <si>
    <t>１０</t>
  </si>
  <si>
    <t>１２</t>
  </si>
  <si>
    <t>１３</t>
  </si>
  <si>
    <t>４</t>
  </si>
  <si>
    <t>５</t>
  </si>
  <si>
    <t>６</t>
  </si>
  <si>
    <t>７</t>
  </si>
  <si>
    <t>９</t>
  </si>
  <si>
    <t>８</t>
  </si>
  <si>
    <t>Ａ</t>
  </si>
  <si>
    <t>位</t>
  </si>
  <si>
    <t>Ｂ</t>
  </si>
  <si>
    <t>＊</t>
  </si>
  <si>
    <t>前年度関東ﾁｬﾚﾝｼﾞﾘｰｸﾞ優勝の「ＡＺ’８６東京青梅」は2010年度関東リーグへ出場</t>
  </si>
  <si>
    <t>１</t>
  </si>
  <si>
    <t>８</t>
  </si>
  <si>
    <t>ジェファ</t>
  </si>
  <si>
    <t>2位から6位を繰り上げてｼｰﾄﾞ</t>
  </si>
  <si>
    <t>２</t>
  </si>
  <si>
    <t>９</t>
  </si>
  <si>
    <t>Ｆｏｒｚａ’０２</t>
  </si>
  <si>
    <t>１：府ロク（2位）</t>
  </si>
  <si>
    <t>２：ジェファ（3位）</t>
  </si>
  <si>
    <t>３：Ｆｏｒｚａ’０２（4位）</t>
  </si>
  <si>
    <t>３</t>
  </si>
  <si>
    <t>４：横河武蔵野（5位）</t>
  </si>
  <si>
    <t>５：FC東京むさし（6位）</t>
  </si>
  <si>
    <t>４</t>
  </si>
  <si>
    <t>１１</t>
  </si>
  <si>
    <t>ＦＲＩＥＮＤＬＹ</t>
  </si>
  <si>
    <t>＊</t>
  </si>
  <si>
    <t>前年度後期全都リーグ1位</t>
  </si>
  <si>
    <t>５</t>
  </si>
  <si>
    <t>インテリオール</t>
  </si>
  <si>
    <t>６：FC多摩、FRIENDLY、町田JFC、三菱養和調布</t>
  </si>
  <si>
    <t>６</t>
  </si>
  <si>
    <t>＊</t>
  </si>
  <si>
    <t>前年度後期全都リーグ２位</t>
  </si>
  <si>
    <t>７</t>
  </si>
  <si>
    <t>１０：ヴェルディ調布、FC町田ゼルビア、インテリオール、FC府中</t>
  </si>
  <si>
    <t>1地域：前年度全都ﾘｰｸﾞｼｰﾄﾞ（FC目黒、トッカーノ、FC駒沢、暁星中、GIUSTI）</t>
  </si>
  <si>
    <t>1地域：IPD、トリプレッタ、渋谷、プロメテウス、大森、世田谷、チャンプ、東京ベイ、</t>
  </si>
  <si>
    <t>　　　　　成城中、攻玉社中、多摩大目黒、立正中、青陵中</t>
  </si>
  <si>
    <t>2地域：前年度全都ﾘｰｸﾞｼｰﾄﾞ（練馬FC、東京朝鮮中、大宮ソシオ、杉並アヤックス、郁文館中）</t>
  </si>
  <si>
    <t>2地域：杉並FC、ﾍﾟﾗｰﾀﾞ、ｿﾙｺﾘｰﾅ、ﾘｵ、九曜FC、明和、田口FA</t>
  </si>
  <si>
    <t>　　　　　十条富士見中、国学院久我山中、京華中、私立武蔵中、駿台学園中、日大二中</t>
  </si>
  <si>
    <t>第１地域A</t>
  </si>
  <si>
    <t>第１地域B</t>
  </si>
  <si>
    <t>第２地域A</t>
  </si>
  <si>
    <t>第２地域B</t>
  </si>
  <si>
    <t>第３地域</t>
  </si>
  <si>
    <t>１</t>
  </si>
  <si>
    <t>ＧＩＵＳＴＩ</t>
  </si>
  <si>
    <t>１０</t>
  </si>
  <si>
    <t>１</t>
  </si>
  <si>
    <t>１０</t>
  </si>
  <si>
    <t>すみだ</t>
  </si>
  <si>
    <t>２</t>
  </si>
  <si>
    <t>トッカーノ</t>
  </si>
  <si>
    <t>１１</t>
  </si>
  <si>
    <t>２</t>
  </si>
  <si>
    <t>クリアージュ</t>
  </si>
  <si>
    <t>３</t>
  </si>
  <si>
    <t>１２</t>
  </si>
  <si>
    <t>１２</t>
  </si>
  <si>
    <t>ソルコリーナ</t>
  </si>
  <si>
    <t>３</t>
  </si>
  <si>
    <t>１３</t>
  </si>
  <si>
    <t>４</t>
  </si>
  <si>
    <t>１３</t>
  </si>
  <si>
    <t>明和</t>
  </si>
  <si>
    <t>ベイエリア</t>
  </si>
  <si>
    <t>５</t>
  </si>
  <si>
    <t>トリプレッタ</t>
  </si>
  <si>
    <t>１４</t>
  </si>
  <si>
    <t>Ｉ.P.D</t>
  </si>
  <si>
    <t>１４</t>
  </si>
  <si>
    <t>ＰＥＬＡＤＡ</t>
  </si>
  <si>
    <t>ナサロット</t>
  </si>
  <si>
    <t>６</t>
  </si>
  <si>
    <t>１５</t>
  </si>
  <si>
    <t>渋谷</t>
  </si>
  <si>
    <t>６</t>
  </si>
  <si>
    <t>リオＦＣ</t>
  </si>
  <si>
    <t>１５</t>
  </si>
  <si>
    <t>ＫＳＣウエルネス</t>
  </si>
  <si>
    <t>７</t>
  </si>
  <si>
    <t>１６</t>
  </si>
  <si>
    <t>７</t>
  </si>
  <si>
    <t>１６</t>
  </si>
  <si>
    <t>ＳＫ－ＯＮＺＥ</t>
  </si>
  <si>
    <t>８</t>
  </si>
  <si>
    <t>青稜中</t>
  </si>
  <si>
    <t>１７</t>
  </si>
  <si>
    <t>攻玉社中</t>
  </si>
  <si>
    <t>８</t>
  </si>
  <si>
    <t>１７</t>
  </si>
  <si>
    <t>多摩大目黒中</t>
  </si>
  <si>
    <t>１８</t>
  </si>
  <si>
    <t>１８</t>
  </si>
  <si>
    <t>武蔵中</t>
  </si>
  <si>
    <t>第４地域</t>
  </si>
  <si>
    <t>第５地域</t>
  </si>
  <si>
    <t>第６地域</t>
  </si>
  <si>
    <t>第７地域</t>
  </si>
  <si>
    <t>ＪＡＣＰＡ</t>
  </si>
  <si>
    <t>ＦＣ　ＶＩＤＡ</t>
  </si>
  <si>
    <t>ＣＹＤ</t>
  </si>
  <si>
    <t>２</t>
  </si>
  <si>
    <t>２</t>
  </si>
  <si>
    <t>２</t>
  </si>
  <si>
    <t>３</t>
  </si>
  <si>
    <t>レッドスター</t>
  </si>
  <si>
    <t>ＦＣ　ＶＩＧＯＲＥ</t>
  </si>
  <si>
    <t>Ｂｒａｎｃｏ八王子</t>
  </si>
  <si>
    <t>３</t>
  </si>
  <si>
    <t>Ｃｏｎｓｏｒｔｅ</t>
  </si>
  <si>
    <t>ＦＣ　ＧＯＮＡ</t>
  </si>
  <si>
    <t>町田相原ＦＣ</t>
  </si>
  <si>
    <t>ＦＣクレセル</t>
  </si>
  <si>
    <t>５</t>
  </si>
  <si>
    <t>６</t>
  </si>
  <si>
    <t>ＦＣ　ＧＬＯＲＩＡ</t>
  </si>
  <si>
    <t>三鷹Ｆ．Ａ．</t>
  </si>
  <si>
    <t>７</t>
  </si>
  <si>
    <t>法政大学中</t>
  </si>
  <si>
    <t>８</t>
  </si>
  <si>
    <t>※５月３０日　オンゼ対ベイエリア、ベイエリア人数不足の為不戦敗。</t>
  </si>
  <si>
    <t>※ベイエリアは、大会途中ですが出場を辞退致しました。</t>
  </si>
  <si>
    <t>※６月２６日　両国　対　ベイエリア、ベイエリア人数不足の為不戦敗。</t>
  </si>
  <si>
    <t>※７月４日　緑山ＳＣ対ＣＹＤで、緑山ＳＣが大会登録用紙が試合開始時に間に合わず、三種委員会より厳重注意処分を受けました。</t>
  </si>
  <si>
    <t>ジェファ</t>
  </si>
  <si>
    <t>Ｆｏｒｚａ’０２</t>
  </si>
  <si>
    <t>ＦＲＩＥＮＤＬＹ</t>
  </si>
  <si>
    <t>インテリオール</t>
  </si>
  <si>
    <t>ＧＩＵＳＴＩ</t>
  </si>
  <si>
    <t>トッカーノ</t>
  </si>
  <si>
    <t>トリプレッタ</t>
  </si>
  <si>
    <t>－</t>
  </si>
  <si>
    <t>－</t>
  </si>
  <si>
    <t>Ｉ．Ｐ．Ｄ</t>
  </si>
  <si>
    <t>－</t>
  </si>
  <si>
    <t>リオＦＣ</t>
  </si>
  <si>
    <t>ソルコリーナ</t>
  </si>
  <si>
    <t>FC M Toreros</t>
  </si>
  <si>
    <t>ＰＥＬＡＤＡ</t>
  </si>
  <si>
    <t>－</t>
  </si>
  <si>
    <t>すみだＳＣ</t>
  </si>
  <si>
    <t>クリアージュ</t>
  </si>
  <si>
    <t>ベイエリア</t>
  </si>
  <si>
    <t>ナサロット</t>
  </si>
  <si>
    <t>ＫＳＣウエルネス</t>
  </si>
  <si>
    <t>ＳＫ－オンゼ</t>
  </si>
  <si>
    <t>ＪＡＣＰＡ</t>
  </si>
  <si>
    <t>レッドスター</t>
  </si>
  <si>
    <t>Ｃｏｎｓｏｒｔｅ</t>
  </si>
  <si>
    <t>クレセル</t>
  </si>
  <si>
    <t>－</t>
  </si>
  <si>
    <t>ＦＣ　ＶＩＤＡ</t>
  </si>
  <si>
    <t>ＣＹＤ</t>
  </si>
  <si>
    <t>ＧＬＯＲＩＡ</t>
  </si>
  <si>
    <t>－</t>
  </si>
  <si>
    <t>ＶＩＧＯＲＥ</t>
  </si>
  <si>
    <t>ＦＣ GONA</t>
  </si>
  <si>
    <t>－</t>
  </si>
  <si>
    <t>※8月29日　全日程消化予定</t>
  </si>
  <si>
    <r>
      <rPr>
        <b/>
        <sz val="11"/>
        <rFont val="ＭＳ Ｐゴシック"/>
        <family val="3"/>
      </rPr>
      <t>※幹事チームへ：黄色のカードの報告お願いします</t>
    </r>
    <r>
      <rPr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</si>
</sst>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mmm\-yyyy"/>
    <numFmt numFmtId="179" formatCode="0_ 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1" fillId="0" borderId="0" xfId="64" applyFont="1" applyFill="1" applyAlignment="1">
      <alignment vertical="center" shrinkToFit="1"/>
      <protection/>
    </xf>
    <xf numFmtId="0" fontId="0" fillId="0" borderId="0" xfId="64" applyFill="1">
      <alignment/>
      <protection/>
    </xf>
    <xf numFmtId="0" fontId="22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49" fontId="23" fillId="0" borderId="10" xfId="64" applyNumberFormat="1" applyFont="1" applyFill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49" fontId="23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center"/>
      <protection/>
    </xf>
    <xf numFmtId="49" fontId="0" fillId="0" borderId="0" xfId="64" applyNumberFormat="1" applyFill="1" applyBorder="1" applyAlignment="1">
      <alignment vertical="center"/>
      <protection/>
    </xf>
    <xf numFmtId="49" fontId="23" fillId="0" borderId="12" xfId="64" applyNumberFormat="1" applyFont="1" applyFill="1" applyBorder="1" applyAlignment="1">
      <alignment horizontal="center" vertical="center"/>
      <protection/>
    </xf>
    <xf numFmtId="0" fontId="22" fillId="0" borderId="13" xfId="64" applyFont="1" applyFill="1" applyBorder="1" applyAlignment="1">
      <alignment horizontal="center" vertical="center"/>
      <protection/>
    </xf>
    <xf numFmtId="49" fontId="23" fillId="0" borderId="14" xfId="64" applyNumberFormat="1" applyFont="1" applyFill="1" applyBorder="1" applyAlignment="1">
      <alignment horizontal="center" vertical="center"/>
      <protection/>
    </xf>
    <xf numFmtId="0" fontId="22" fillId="0" borderId="15" xfId="64" applyFont="1" applyFill="1" applyBorder="1" applyAlignment="1">
      <alignment horizontal="center" vertical="center"/>
      <protection/>
    </xf>
    <xf numFmtId="49" fontId="23" fillId="0" borderId="16" xfId="64" applyNumberFormat="1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49" fontId="23" fillId="24" borderId="14" xfId="64" applyNumberFormat="1" applyFont="1" applyFill="1" applyBorder="1" applyAlignment="1">
      <alignment horizontal="center" vertical="center"/>
      <protection/>
    </xf>
    <xf numFmtId="49" fontId="0" fillId="0" borderId="0" xfId="64" applyNumberFormat="1" applyFill="1" applyBorder="1" applyAlignment="1">
      <alignment vertical="center" shrinkToFit="1"/>
      <protection/>
    </xf>
    <xf numFmtId="20" fontId="0" fillId="0" borderId="0" xfId="64" applyNumberFormat="1" applyFill="1" applyBorder="1" applyAlignment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49" fontId="23" fillId="0" borderId="17" xfId="64" applyNumberFormat="1" applyFont="1" applyFill="1" applyBorder="1" applyAlignment="1">
      <alignment horizontal="center" vertical="center"/>
      <protection/>
    </xf>
    <xf numFmtId="49" fontId="23" fillId="0" borderId="18" xfId="64" applyNumberFormat="1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49" fontId="23" fillId="0" borderId="20" xfId="64" applyNumberFormat="1" applyFont="1" applyFill="1" applyBorder="1" applyAlignment="1">
      <alignment horizontal="center" vertical="center"/>
      <protection/>
    </xf>
    <xf numFmtId="0" fontId="22" fillId="0" borderId="21" xfId="64" applyFont="1" applyFill="1" applyBorder="1" applyAlignment="1">
      <alignment horizontal="center" vertical="center"/>
      <protection/>
    </xf>
    <xf numFmtId="49" fontId="0" fillId="0" borderId="0" xfId="64" applyNumberFormat="1" applyFill="1" applyBorder="1" applyAlignment="1">
      <alignment horizontal="center" vertical="center" shrinkToFit="1"/>
      <protection/>
    </xf>
    <xf numFmtId="49" fontId="0" fillId="0" borderId="0" xfId="64" applyNumberFormat="1" applyFill="1" applyBorder="1" applyAlignment="1">
      <alignment horizontal="left" vertical="center"/>
      <protection/>
    </xf>
    <xf numFmtId="49" fontId="22" fillId="0" borderId="0" xfId="64" applyNumberFormat="1" applyFont="1" applyFill="1" applyBorder="1" applyAlignment="1">
      <alignment horizontal="left" vertical="center"/>
      <protection/>
    </xf>
    <xf numFmtId="49" fontId="23" fillId="0" borderId="22" xfId="64" applyNumberFormat="1" applyFont="1" applyFill="1" applyBorder="1" applyAlignment="1">
      <alignment horizontal="center" vertical="center"/>
      <protection/>
    </xf>
    <xf numFmtId="0" fontId="24" fillId="0" borderId="23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22" fillId="0" borderId="24" xfId="64" applyFont="1" applyFill="1" applyBorder="1" applyAlignment="1">
      <alignment horizontal="center" vertical="center"/>
      <protection/>
    </xf>
    <xf numFmtId="49" fontId="23" fillId="24" borderId="17" xfId="64" applyNumberFormat="1" applyFont="1" applyFill="1" applyBorder="1" applyAlignment="1">
      <alignment horizontal="center" vertical="center"/>
      <protection/>
    </xf>
    <xf numFmtId="0" fontId="0" fillId="0" borderId="25" xfId="64" applyFill="1" applyBorder="1" applyAlignment="1">
      <alignment horizontal="center" vertical="center"/>
      <protection/>
    </xf>
    <xf numFmtId="49" fontId="23" fillId="24" borderId="26" xfId="64" applyNumberFormat="1" applyFont="1" applyFill="1" applyBorder="1" applyAlignment="1">
      <alignment horizontal="center" vertical="center"/>
      <protection/>
    </xf>
    <xf numFmtId="0" fontId="22" fillId="0" borderId="27" xfId="64" applyFont="1" applyFill="1" applyBorder="1" applyAlignment="1">
      <alignment horizontal="center" vertical="center"/>
      <protection/>
    </xf>
    <xf numFmtId="49" fontId="23" fillId="0" borderId="26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center" shrinkToFit="1"/>
      <protection/>
    </xf>
    <xf numFmtId="0" fontId="24" fillId="0" borderId="28" xfId="64" applyFont="1" applyFill="1" applyBorder="1" applyAlignment="1">
      <alignment horizontal="center" vertical="center"/>
      <protection/>
    </xf>
    <xf numFmtId="0" fontId="22" fillId="0" borderId="29" xfId="64" applyFont="1" applyFill="1" applyBorder="1" applyAlignment="1">
      <alignment horizontal="center" vertical="center"/>
      <protection/>
    </xf>
    <xf numFmtId="0" fontId="22" fillId="0" borderId="30" xfId="64" applyFont="1" applyFill="1" applyBorder="1" applyAlignment="1">
      <alignment horizontal="center" vertical="center"/>
      <protection/>
    </xf>
    <xf numFmtId="0" fontId="22" fillId="0" borderId="31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vertical="center"/>
      <protection/>
    </xf>
    <xf numFmtId="49" fontId="0" fillId="0" borderId="32" xfId="64" applyNumberFormat="1" applyFill="1" applyBorder="1" applyAlignment="1">
      <alignment horizontal="center" vertical="center" shrinkToFit="1"/>
      <protection/>
    </xf>
    <xf numFmtId="49" fontId="0" fillId="0" borderId="33" xfId="64" applyNumberFormat="1" applyFill="1" applyBorder="1" applyAlignment="1">
      <alignment horizontal="center" vertical="center" shrinkToFit="1"/>
      <protection/>
    </xf>
    <xf numFmtId="49" fontId="0" fillId="0" borderId="31" xfId="64" applyNumberFormat="1" applyFill="1" applyBorder="1" applyAlignment="1">
      <alignment horizontal="center" vertical="center" shrinkToFit="1"/>
      <protection/>
    </xf>
    <xf numFmtId="49" fontId="0" fillId="0" borderId="34" xfId="64" applyNumberFormat="1" applyFill="1" applyBorder="1" applyAlignment="1">
      <alignment horizontal="center" vertical="center" shrinkToFit="1"/>
      <protection/>
    </xf>
    <xf numFmtId="49" fontId="0" fillId="0" borderId="35" xfId="64" applyNumberFormat="1" applyFill="1" applyBorder="1" applyAlignment="1">
      <alignment horizontal="center" vertical="center" shrinkToFit="1"/>
      <protection/>
    </xf>
    <xf numFmtId="49" fontId="0" fillId="0" borderId="30" xfId="64" applyNumberFormat="1" applyFill="1" applyBorder="1" applyAlignment="1">
      <alignment horizontal="center" vertical="center" shrinkToFit="1"/>
      <protection/>
    </xf>
    <xf numFmtId="49" fontId="0" fillId="0" borderId="36" xfId="64" applyNumberFormat="1" applyFill="1" applyBorder="1" applyAlignment="1">
      <alignment horizontal="center" vertical="center" shrinkToFit="1"/>
      <protection/>
    </xf>
    <xf numFmtId="49" fontId="0" fillId="0" borderId="37" xfId="64" applyNumberFormat="1" applyFill="1" applyBorder="1" applyAlignment="1">
      <alignment horizontal="center" vertical="center" shrinkToFit="1"/>
      <protection/>
    </xf>
    <xf numFmtId="49" fontId="0" fillId="0" borderId="38" xfId="64" applyNumberFormat="1" applyFill="1" applyBorder="1" applyAlignment="1">
      <alignment horizontal="center" vertical="center" shrinkToFit="1"/>
      <protection/>
    </xf>
    <xf numFmtId="0" fontId="0" fillId="0" borderId="39" xfId="64" applyFill="1" applyBorder="1" applyAlignment="1">
      <alignment horizontal="center"/>
      <protection/>
    </xf>
    <xf numFmtId="0" fontId="0" fillId="0" borderId="40" xfId="64" applyFill="1" applyBorder="1">
      <alignment/>
      <protection/>
    </xf>
    <xf numFmtId="0" fontId="0" fillId="0" borderId="41" xfId="64" applyFill="1" applyBorder="1">
      <alignment/>
      <protection/>
    </xf>
    <xf numFmtId="49" fontId="0" fillId="0" borderId="42" xfId="64" applyNumberFormat="1" applyFill="1" applyBorder="1" applyAlignment="1">
      <alignment horizontal="center" vertical="center" shrinkToFit="1"/>
      <protection/>
    </xf>
    <xf numFmtId="49" fontId="0" fillId="0" borderId="43" xfId="64" applyNumberFormat="1" applyFill="1" applyBorder="1" applyAlignment="1">
      <alignment horizontal="center" vertical="center" shrinkToFit="1"/>
      <protection/>
    </xf>
    <xf numFmtId="49" fontId="0" fillId="0" borderId="44" xfId="64" applyNumberFormat="1" applyFill="1" applyBorder="1" applyAlignment="1">
      <alignment horizontal="center" vertical="center" shrinkToFit="1"/>
      <protection/>
    </xf>
    <xf numFmtId="0" fontId="0" fillId="0" borderId="45" xfId="64" applyFill="1" applyBorder="1" applyAlignment="1">
      <alignment horizontal="center" vertical="center"/>
      <protection/>
    </xf>
    <xf numFmtId="0" fontId="0" fillId="0" borderId="46" xfId="64" applyFill="1" applyBorder="1" applyAlignment="1">
      <alignment horizontal="center" vertical="center"/>
      <protection/>
    </xf>
    <xf numFmtId="0" fontId="0" fillId="0" borderId="28" xfId="64" applyFill="1" applyBorder="1" applyAlignment="1">
      <alignment horizontal="center" vertical="center"/>
      <protection/>
    </xf>
    <xf numFmtId="49" fontId="0" fillId="0" borderId="47" xfId="64" applyNumberFormat="1" applyFill="1" applyBorder="1" applyAlignment="1">
      <alignment horizontal="center" vertical="center" shrinkToFit="1"/>
      <protection/>
    </xf>
    <xf numFmtId="49" fontId="0" fillId="0" borderId="48" xfId="64" applyNumberFormat="1" applyFill="1" applyBorder="1" applyAlignment="1">
      <alignment horizontal="center" vertical="center" shrinkToFit="1"/>
      <protection/>
    </xf>
    <xf numFmtId="49" fontId="0" fillId="0" borderId="49" xfId="64" applyNumberFormat="1" applyFill="1" applyBorder="1" applyAlignment="1">
      <alignment horizontal="center" vertical="center" shrinkToFit="1"/>
      <protection/>
    </xf>
    <xf numFmtId="49" fontId="0" fillId="0" borderId="50" xfId="64" applyNumberFormat="1" applyFill="1" applyBorder="1" applyAlignment="1">
      <alignment horizontal="center" vertical="center" shrinkToFit="1"/>
      <protection/>
    </xf>
    <xf numFmtId="49" fontId="0" fillId="0" borderId="25" xfId="64" applyNumberFormat="1" applyFill="1" applyBorder="1" applyAlignment="1">
      <alignment horizontal="center" vertical="center" shrinkToFit="1"/>
      <protection/>
    </xf>
    <xf numFmtId="49" fontId="0" fillId="0" borderId="29" xfId="64" applyNumberFormat="1" applyFill="1" applyBorder="1" applyAlignment="1">
      <alignment horizontal="center" vertical="center" shrinkToFit="1"/>
      <protection/>
    </xf>
    <xf numFmtId="0" fontId="21" fillId="0" borderId="0" xfId="64" applyFont="1" applyFill="1" applyAlignment="1">
      <alignment horizontal="center" vertical="center" shrinkToFit="1"/>
      <protection/>
    </xf>
    <xf numFmtId="0" fontId="21" fillId="0" borderId="0" xfId="65" applyFont="1" applyFill="1" applyAlignment="1">
      <alignment horizontal="center" vertical="center" shrinkToFit="1"/>
      <protection/>
    </xf>
    <xf numFmtId="0" fontId="21" fillId="0" borderId="0" xfId="65" applyFont="1" applyFill="1" applyAlignment="1">
      <alignment vertical="center" shrinkToFit="1"/>
      <protection/>
    </xf>
    <xf numFmtId="0" fontId="0" fillId="0" borderId="0" xfId="65">
      <alignment/>
      <protection/>
    </xf>
    <xf numFmtId="0" fontId="22" fillId="0" borderId="0" xfId="65" applyFont="1" applyAlignment="1">
      <alignment horizontal="center" vertical="center"/>
      <protection/>
    </xf>
    <xf numFmtId="49" fontId="0" fillId="0" borderId="12" xfId="65" applyNumberFormat="1" applyFill="1" applyBorder="1" applyAlignment="1">
      <alignment horizontal="center" vertical="center"/>
      <protection/>
    </xf>
    <xf numFmtId="49" fontId="0" fillId="0" borderId="51" xfId="65" applyNumberFormat="1" applyFont="1" applyFill="1" applyBorder="1" applyAlignment="1">
      <alignment horizontal="center" vertical="center"/>
      <protection/>
    </xf>
    <xf numFmtId="49" fontId="0" fillId="0" borderId="43" xfId="65" applyNumberFormat="1" applyFont="1" applyFill="1" applyBorder="1" applyAlignment="1">
      <alignment horizontal="center" vertical="center" shrinkToFit="1"/>
      <protection/>
    </xf>
    <xf numFmtId="0" fontId="0" fillId="0" borderId="43" xfId="65" applyFont="1" applyFill="1" applyBorder="1" applyAlignment="1">
      <alignment horizontal="center" vertical="center" shrinkToFit="1"/>
      <protection/>
    </xf>
    <xf numFmtId="0" fontId="0" fillId="0" borderId="52" xfId="65" applyFont="1" applyFill="1" applyBorder="1" applyAlignment="1">
      <alignment horizontal="center" vertical="center" shrinkToFit="1"/>
      <protection/>
    </xf>
    <xf numFmtId="49" fontId="0" fillId="0" borderId="53" xfId="65" applyNumberFormat="1" applyFont="1" applyFill="1" applyBorder="1" applyAlignment="1">
      <alignment horizontal="center" vertical="center" shrinkToFit="1"/>
      <protection/>
    </xf>
    <xf numFmtId="0" fontId="0" fillId="0" borderId="51" xfId="65" applyFont="1" applyFill="1" applyBorder="1" applyAlignment="1">
      <alignment horizontal="center" vertical="center" wrapText="1"/>
      <protection/>
    </xf>
    <xf numFmtId="0" fontId="0" fillId="0" borderId="51" xfId="65" applyFont="1" applyFill="1" applyBorder="1" applyAlignment="1">
      <alignment horizontal="center" vertical="center" shrinkToFit="1"/>
      <protection/>
    </xf>
    <xf numFmtId="0" fontId="0" fillId="0" borderId="54" xfId="65" applyFont="1" applyFill="1" applyBorder="1" applyAlignment="1">
      <alignment horizontal="center" vertical="center" wrapText="1"/>
      <protection/>
    </xf>
    <xf numFmtId="0" fontId="0" fillId="0" borderId="0" xfId="65" applyFill="1" applyBorder="1" applyAlignment="1">
      <alignment/>
      <protection/>
    </xf>
    <xf numFmtId="0" fontId="0" fillId="0" borderId="0" xfId="65" applyFill="1" applyAlignment="1">
      <alignment/>
      <protection/>
    </xf>
    <xf numFmtId="49" fontId="0" fillId="0" borderId="14" xfId="65" applyNumberFormat="1" applyFill="1" applyBorder="1" applyAlignment="1">
      <alignment horizontal="center" vertical="center" shrinkToFit="1"/>
      <protection/>
    </xf>
    <xf numFmtId="49" fontId="0" fillId="0" borderId="55" xfId="65" applyNumberFormat="1" applyFont="1" applyFill="1" applyBorder="1" applyAlignment="1">
      <alignment horizontal="center" vertical="center" shrinkToFit="1"/>
      <protection/>
    </xf>
    <xf numFmtId="0" fontId="0" fillId="10" borderId="56" xfId="65" applyFont="1" applyFill="1" applyBorder="1" applyAlignment="1">
      <alignment horizontal="center" vertical="center" wrapText="1"/>
      <protection/>
    </xf>
    <xf numFmtId="0" fontId="0" fillId="10" borderId="57" xfId="65" applyFont="1" applyFill="1" applyBorder="1" applyAlignment="1">
      <alignment horizontal="center" vertical="center" wrapText="1"/>
      <protection/>
    </xf>
    <xf numFmtId="0" fontId="0" fillId="0" borderId="58" xfId="65" applyFont="1" applyFill="1" applyBorder="1" applyAlignment="1">
      <alignment horizontal="center" vertical="center"/>
      <protection/>
    </xf>
    <xf numFmtId="0" fontId="0" fillId="0" borderId="56" xfId="65" applyFont="1" applyFill="1" applyBorder="1" applyAlignment="1">
      <alignment horizontal="center" vertical="center"/>
      <protection/>
    </xf>
    <xf numFmtId="0" fontId="0" fillId="0" borderId="59" xfId="65" applyFont="1" applyFill="1" applyBorder="1" applyAlignment="1">
      <alignment horizontal="center" vertical="center"/>
      <protection/>
    </xf>
    <xf numFmtId="0" fontId="0" fillId="0" borderId="57" xfId="65" applyFont="1" applyFill="1" applyBorder="1" applyAlignment="1">
      <alignment horizontal="center" vertical="center"/>
      <protection/>
    </xf>
    <xf numFmtId="0" fontId="0" fillId="0" borderId="60" xfId="65" applyFont="1" applyFill="1" applyBorder="1" applyAlignment="1">
      <alignment horizontal="center" vertical="center"/>
      <protection/>
    </xf>
    <xf numFmtId="0" fontId="0" fillId="0" borderId="55" xfId="65" applyNumberFormat="1" applyFont="1" applyFill="1" applyBorder="1" applyAlignment="1">
      <alignment horizontal="center" vertical="center" wrapText="1"/>
      <protection/>
    </xf>
    <xf numFmtId="0" fontId="0" fillId="0" borderId="55" xfId="65" applyNumberFormat="1" applyFont="1" applyFill="1" applyBorder="1" applyAlignment="1" applyProtection="1">
      <alignment horizontal="center" vertical="center" wrapText="1"/>
      <protection/>
    </xf>
    <xf numFmtId="0" fontId="0" fillId="0" borderId="61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49" fontId="0" fillId="0" borderId="14" xfId="65" applyNumberFormat="1" applyFont="1" applyFill="1" applyBorder="1" applyAlignment="1">
      <alignment horizontal="center" vertical="center" shrinkToFit="1"/>
      <protection/>
    </xf>
    <xf numFmtId="0" fontId="0" fillId="10" borderId="25" xfId="65" applyFont="1" applyFill="1" applyBorder="1" applyAlignment="1">
      <alignment horizontal="center" vertical="center" wrapText="1"/>
      <protection/>
    </xf>
    <xf numFmtId="0" fontId="0" fillId="10" borderId="62" xfId="65" applyFont="1" applyFill="1" applyBorder="1" applyAlignment="1">
      <alignment horizontal="center" vertical="center" wrapText="1"/>
      <protection/>
    </xf>
    <xf numFmtId="0" fontId="0" fillId="0" borderId="25" xfId="65" applyFont="1" applyFill="1" applyBorder="1" applyAlignment="1">
      <alignment horizontal="center" vertical="center"/>
      <protection/>
    </xf>
    <xf numFmtId="49" fontId="0" fillId="0" borderId="25" xfId="65" applyNumberFormat="1" applyFont="1" applyFill="1" applyBorder="1" applyAlignment="1">
      <alignment horizontal="center" vertical="center"/>
      <protection/>
    </xf>
    <xf numFmtId="0" fontId="0" fillId="0" borderId="50" xfId="65" applyFont="1" applyFill="1" applyBorder="1" applyAlignment="1">
      <alignment horizontal="center" vertical="center"/>
      <protection/>
    </xf>
    <xf numFmtId="0" fontId="0" fillId="0" borderId="63" xfId="65" applyFont="1" applyFill="1" applyBorder="1" applyAlignment="1">
      <alignment horizontal="center" vertical="center"/>
      <protection/>
    </xf>
    <xf numFmtId="0" fontId="0" fillId="10" borderId="58" xfId="65" applyFont="1" applyFill="1" applyBorder="1" applyAlignment="1">
      <alignment horizontal="center" vertical="center" wrapText="1"/>
      <protection/>
    </xf>
    <xf numFmtId="0" fontId="0" fillId="10" borderId="64" xfId="65" applyFont="1" applyFill="1" applyBorder="1" applyAlignment="1">
      <alignment horizontal="center" vertical="center" wrapText="1"/>
      <protection/>
    </xf>
    <xf numFmtId="0" fontId="0" fillId="10" borderId="59" xfId="65" applyFont="1" applyFill="1" applyBorder="1" applyAlignment="1">
      <alignment horizontal="center" vertical="center" wrapText="1"/>
      <protection/>
    </xf>
    <xf numFmtId="0" fontId="0" fillId="10" borderId="50" xfId="65" applyFont="1" applyFill="1" applyBorder="1" applyAlignment="1">
      <alignment horizontal="center" vertical="center" wrapText="1"/>
      <protection/>
    </xf>
    <xf numFmtId="0" fontId="0" fillId="10" borderId="60" xfId="65" applyFont="1" applyFill="1" applyBorder="1" applyAlignment="1">
      <alignment horizontal="center" vertical="center" wrapText="1"/>
      <protection/>
    </xf>
    <xf numFmtId="0" fontId="0" fillId="10" borderId="63" xfId="65" applyFont="1" applyFill="1" applyBorder="1" applyAlignment="1">
      <alignment horizontal="center" vertical="center" wrapText="1"/>
      <protection/>
    </xf>
    <xf numFmtId="49" fontId="0" fillId="0" borderId="25" xfId="65" applyNumberFormat="1" applyFill="1" applyBorder="1" applyAlignment="1">
      <alignment horizontal="center" vertical="center"/>
      <protection/>
    </xf>
    <xf numFmtId="49" fontId="0" fillId="0" borderId="17" xfId="65" applyNumberFormat="1" applyFill="1" applyBorder="1" applyAlignment="1">
      <alignment horizontal="center" vertical="center" shrinkToFit="1"/>
      <protection/>
    </xf>
    <xf numFmtId="49" fontId="0" fillId="0" borderId="65" xfId="65" applyNumberFormat="1" applyFont="1" applyFill="1" applyBorder="1" applyAlignment="1">
      <alignment horizontal="center" vertical="center" shrinkToFi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66" xfId="65" applyFont="1" applyFill="1" applyBorder="1" applyAlignment="1">
      <alignment horizontal="center" vertical="center"/>
      <protection/>
    </xf>
    <xf numFmtId="0" fontId="0" fillId="0" borderId="67" xfId="65" applyFont="1" applyFill="1" applyBorder="1" applyAlignment="1">
      <alignment horizontal="center" vertical="center"/>
      <protection/>
    </xf>
    <xf numFmtId="0" fontId="0" fillId="0" borderId="68" xfId="65" applyFont="1" applyFill="1" applyBorder="1" applyAlignment="1">
      <alignment horizontal="center" vertical="center"/>
      <protection/>
    </xf>
    <xf numFmtId="0" fontId="0" fillId="0" borderId="69" xfId="65" applyFont="1" applyFill="1" applyBorder="1" applyAlignment="1">
      <alignment horizontal="center" vertical="center"/>
      <protection/>
    </xf>
    <xf numFmtId="0" fontId="0" fillId="10" borderId="68" xfId="65" applyFont="1" applyFill="1" applyBorder="1" applyAlignment="1">
      <alignment horizontal="center" vertical="center" wrapText="1"/>
      <protection/>
    </xf>
    <xf numFmtId="0" fontId="0" fillId="10" borderId="0" xfId="65" applyFont="1" applyFill="1" applyBorder="1" applyAlignment="1">
      <alignment horizontal="center" vertical="center" wrapText="1"/>
      <protection/>
    </xf>
    <xf numFmtId="0" fontId="0" fillId="10" borderId="69" xfId="65" applyFont="1" applyFill="1" applyBorder="1" applyAlignment="1">
      <alignment horizontal="center" vertical="center" wrapText="1"/>
      <protection/>
    </xf>
    <xf numFmtId="49" fontId="0" fillId="0" borderId="18" xfId="65" applyNumberFormat="1" applyFont="1" applyFill="1" applyBorder="1" applyAlignment="1">
      <alignment horizontal="center" vertical="center" shrinkToFit="1"/>
      <protection/>
    </xf>
    <xf numFmtId="49" fontId="0" fillId="0" borderId="70" xfId="65" applyNumberFormat="1" applyFont="1" applyFill="1" applyBorder="1" applyAlignment="1">
      <alignment horizontal="center" vertical="center" shrinkToFit="1"/>
      <protection/>
    </xf>
    <xf numFmtId="0" fontId="0" fillId="0" borderId="33" xfId="65" applyFont="1" applyFill="1" applyBorder="1" applyAlignment="1">
      <alignment horizontal="center" vertical="center"/>
      <protection/>
    </xf>
    <xf numFmtId="49" fontId="0" fillId="0" borderId="33" xfId="65" applyNumberFormat="1" applyFont="1" applyFill="1" applyBorder="1" applyAlignment="1">
      <alignment horizontal="center" vertical="center"/>
      <protection/>
    </xf>
    <xf numFmtId="0" fontId="0" fillId="0" borderId="71" xfId="65" applyFont="1" applyFill="1" applyBorder="1" applyAlignment="1">
      <alignment horizontal="center" vertical="center"/>
      <protection/>
    </xf>
    <xf numFmtId="0" fontId="0" fillId="0" borderId="32" xfId="65" applyFont="1" applyFill="1" applyBorder="1" applyAlignment="1">
      <alignment horizontal="center" vertical="center"/>
      <protection/>
    </xf>
    <xf numFmtId="0" fontId="0" fillId="0" borderId="32" xfId="65" applyFont="1" applyFill="1" applyBorder="1" applyAlignment="1">
      <alignment horizontal="center" vertical="center" wrapText="1"/>
      <protection/>
    </xf>
    <xf numFmtId="0" fontId="0" fillId="0" borderId="71" xfId="65" applyFont="1" applyFill="1" applyBorder="1" applyAlignment="1">
      <alignment horizontal="center" vertical="center" wrapText="1"/>
      <protection/>
    </xf>
    <xf numFmtId="0" fontId="0" fillId="10" borderId="32" xfId="65" applyFont="1" applyFill="1" applyBorder="1" applyAlignment="1">
      <alignment horizontal="center" vertical="center" wrapText="1"/>
      <protection/>
    </xf>
    <xf numFmtId="0" fontId="0" fillId="10" borderId="33" xfId="65" applyFont="1" applyFill="1" applyBorder="1" applyAlignment="1">
      <alignment horizontal="center" vertical="center" wrapText="1"/>
      <protection/>
    </xf>
    <xf numFmtId="0" fontId="0" fillId="10" borderId="71" xfId="65" applyFont="1" applyFill="1" applyBorder="1" applyAlignment="1">
      <alignment horizontal="center" vertical="center" wrapText="1"/>
      <protection/>
    </xf>
    <xf numFmtId="0" fontId="0" fillId="0" borderId="70" xfId="65" applyNumberFormat="1" applyFont="1" applyFill="1" applyBorder="1" applyAlignment="1">
      <alignment horizontal="center" vertical="center" wrapText="1"/>
      <protection/>
    </xf>
    <xf numFmtId="0" fontId="0" fillId="0" borderId="70" xfId="65" applyNumberFormat="1" applyFont="1" applyFill="1" applyBorder="1" applyAlignment="1" applyProtection="1">
      <alignment horizontal="center" vertical="center" wrapText="1"/>
      <protection/>
    </xf>
    <xf numFmtId="0" fontId="0" fillId="0" borderId="72" xfId="65" applyNumberFormat="1" applyFont="1" applyFill="1" applyBorder="1" applyAlignment="1" applyProtection="1">
      <alignment horizontal="center" vertical="center" wrapText="1"/>
      <protection/>
    </xf>
    <xf numFmtId="49" fontId="0" fillId="25" borderId="12" xfId="65" applyNumberFormat="1" applyFill="1" applyBorder="1" applyAlignment="1">
      <alignment horizontal="center" vertical="center"/>
      <protection/>
    </xf>
    <xf numFmtId="49" fontId="0" fillId="25" borderId="51" xfId="65" applyNumberFormat="1" applyFont="1" applyFill="1" applyBorder="1" applyAlignment="1">
      <alignment horizontal="center" vertical="center"/>
      <protection/>
    </xf>
    <xf numFmtId="49" fontId="0" fillId="0" borderId="53" xfId="65" applyNumberFormat="1" applyFill="1" applyBorder="1" applyAlignment="1">
      <alignment horizontal="center" vertical="center" shrinkToFit="1"/>
      <protection/>
    </xf>
    <xf numFmtId="0" fontId="0" fillId="0" borderId="43" xfId="65" applyNumberFormat="1" applyFont="1" applyFill="1" applyBorder="1" applyAlignment="1">
      <alignment horizontal="center" vertical="center" shrinkToFit="1"/>
      <protection/>
    </xf>
    <xf numFmtId="0" fontId="0" fillId="0" borderId="50" xfId="65" applyFont="1" applyFill="1" applyBorder="1" applyAlignment="1">
      <alignment horizontal="center" vertical="center" wrapText="1"/>
      <protection/>
    </xf>
    <xf numFmtId="0" fontId="0" fillId="0" borderId="63" xfId="65" applyFont="1" applyFill="1" applyBorder="1" applyAlignment="1">
      <alignment horizontal="center" vertical="center" wrapText="1"/>
      <protection/>
    </xf>
    <xf numFmtId="0" fontId="0" fillId="0" borderId="32" xfId="65" applyFill="1" applyBorder="1" applyAlignment="1">
      <alignment horizontal="center" vertical="center" wrapText="1"/>
      <protection/>
    </xf>
    <xf numFmtId="0" fontId="0" fillId="24" borderId="59" xfId="65" applyFont="1" applyFill="1" applyBorder="1" applyAlignment="1">
      <alignment horizontal="center" vertical="center"/>
      <protection/>
    </xf>
    <xf numFmtId="0" fontId="0" fillId="24" borderId="56" xfId="65" applyFont="1" applyFill="1" applyBorder="1" applyAlignment="1">
      <alignment horizontal="center" vertical="center"/>
      <protection/>
    </xf>
    <xf numFmtId="0" fontId="0" fillId="24" borderId="60" xfId="65" applyFont="1" applyFill="1" applyBorder="1" applyAlignment="1">
      <alignment horizontal="center" vertical="center"/>
      <protection/>
    </xf>
    <xf numFmtId="0" fontId="0" fillId="24" borderId="50" xfId="65" applyFont="1" applyFill="1" applyBorder="1" applyAlignment="1">
      <alignment horizontal="center" vertical="center"/>
      <protection/>
    </xf>
    <xf numFmtId="49" fontId="0" fillId="24" borderId="25" xfId="65" applyNumberFormat="1" applyFont="1" applyFill="1" applyBorder="1" applyAlignment="1">
      <alignment horizontal="center" vertical="center"/>
      <protection/>
    </xf>
    <xf numFmtId="0" fontId="0" fillId="24" borderId="63" xfId="65" applyFont="1" applyFill="1" applyBorder="1" applyAlignment="1">
      <alignment horizontal="center" vertical="center"/>
      <protection/>
    </xf>
    <xf numFmtId="0" fontId="0" fillId="24" borderId="25" xfId="65" applyFont="1" applyFill="1" applyBorder="1" applyAlignment="1">
      <alignment horizontal="center" vertical="center"/>
      <protection/>
    </xf>
    <xf numFmtId="0" fontId="0" fillId="24" borderId="57" xfId="65" applyFont="1" applyFill="1" applyBorder="1" applyAlignment="1">
      <alignment horizontal="center" vertical="center"/>
      <protection/>
    </xf>
    <xf numFmtId="0" fontId="22" fillId="0" borderId="0" xfId="65" applyFont="1">
      <alignment/>
      <protection/>
    </xf>
    <xf numFmtId="0" fontId="0" fillId="20" borderId="58" xfId="65" applyFont="1" applyFill="1" applyBorder="1" applyAlignment="1">
      <alignment horizontal="center" vertical="center"/>
      <protection/>
    </xf>
    <xf numFmtId="0" fontId="0" fillId="20" borderId="56" xfId="65" applyFont="1" applyFill="1" applyBorder="1" applyAlignment="1">
      <alignment horizontal="center" vertical="center"/>
      <protection/>
    </xf>
    <xf numFmtId="0" fontId="0" fillId="20" borderId="60" xfId="65" applyFont="1" applyFill="1" applyBorder="1" applyAlignment="1">
      <alignment horizontal="center" vertical="center"/>
      <protection/>
    </xf>
    <xf numFmtId="0" fontId="0" fillId="20" borderId="25" xfId="65" applyFont="1" applyFill="1" applyBorder="1" applyAlignment="1">
      <alignment horizontal="center" vertical="center"/>
      <protection/>
    </xf>
    <xf numFmtId="49" fontId="0" fillId="20" borderId="25" xfId="65" applyNumberFormat="1" applyFont="1" applyFill="1" applyBorder="1" applyAlignment="1">
      <alignment horizontal="center" vertical="center"/>
      <protection/>
    </xf>
    <xf numFmtId="0" fontId="0" fillId="20" borderId="63" xfId="65" applyFont="1" applyFill="1" applyBorder="1" applyAlignment="1">
      <alignment horizontal="center" vertical="center"/>
      <protection/>
    </xf>
    <xf numFmtId="0" fontId="0" fillId="20" borderId="57" xfId="65" applyFont="1" applyFill="1" applyBorder="1" applyAlignment="1">
      <alignment horizontal="center" vertical="center"/>
      <protection/>
    </xf>
    <xf numFmtId="0" fontId="0" fillId="20" borderId="59" xfId="65" applyFont="1" applyFill="1" applyBorder="1" applyAlignment="1">
      <alignment horizontal="center" vertical="center"/>
      <protection/>
    </xf>
    <xf numFmtId="0" fontId="0" fillId="20" borderId="50" xfId="65" applyFont="1" applyFill="1" applyBorder="1" applyAlignment="1">
      <alignment horizontal="center" vertical="center"/>
      <protection/>
    </xf>
    <xf numFmtId="0" fontId="0" fillId="20" borderId="68" xfId="65" applyFont="1" applyFill="1" applyBorder="1" applyAlignment="1">
      <alignment horizontal="center" vertical="center"/>
      <protection/>
    </xf>
    <xf numFmtId="0" fontId="0" fillId="20" borderId="0" xfId="65" applyFont="1" applyFill="1" applyBorder="1" applyAlignment="1">
      <alignment horizontal="center" vertical="center"/>
      <protection/>
    </xf>
    <xf numFmtId="0" fontId="0" fillId="20" borderId="69" xfId="65" applyFont="1" applyFill="1" applyBorder="1" applyAlignment="1">
      <alignment horizontal="center" vertical="center"/>
      <protection/>
    </xf>
    <xf numFmtId="0" fontId="0" fillId="20" borderId="33" xfId="65" applyFont="1" applyFill="1" applyBorder="1" applyAlignment="1">
      <alignment horizontal="center" vertical="center"/>
      <protection/>
    </xf>
    <xf numFmtId="49" fontId="0" fillId="20" borderId="33" xfId="65" applyNumberFormat="1" applyFont="1" applyFill="1" applyBorder="1" applyAlignment="1">
      <alignment horizontal="center" vertical="center"/>
      <protection/>
    </xf>
    <xf numFmtId="0" fontId="0" fillId="20" borderId="71" xfId="65" applyFont="1" applyFill="1" applyBorder="1" applyAlignment="1">
      <alignment horizontal="center" vertical="center"/>
      <protection/>
    </xf>
    <xf numFmtId="0" fontId="0" fillId="24" borderId="58" xfId="65" applyFont="1" applyFill="1" applyBorder="1" applyAlignment="1">
      <alignment horizontal="center" vertical="center"/>
      <protection/>
    </xf>
    <xf numFmtId="0" fontId="0" fillId="24" borderId="33" xfId="65" applyFont="1" applyFill="1" applyBorder="1" applyAlignment="1">
      <alignment horizontal="center" vertical="center"/>
      <protection/>
    </xf>
    <xf numFmtId="49" fontId="0" fillId="24" borderId="33" xfId="65" applyNumberFormat="1" applyFont="1" applyFill="1" applyBorder="1" applyAlignment="1">
      <alignment horizontal="center" vertical="center"/>
      <protection/>
    </xf>
    <xf numFmtId="0" fontId="0" fillId="24" borderId="71" xfId="65" applyFont="1" applyFill="1" applyBorder="1" applyAlignment="1">
      <alignment horizontal="center" vertical="center"/>
      <protection/>
    </xf>
    <xf numFmtId="0" fontId="0" fillId="0" borderId="25" xfId="65" applyFill="1" applyBorder="1" applyAlignment="1">
      <alignment horizontal="center" vertical="center"/>
      <protection/>
    </xf>
    <xf numFmtId="0" fontId="0" fillId="0" borderId="59" xfId="65" applyNumberFormat="1" applyFont="1" applyFill="1" applyBorder="1" applyAlignment="1">
      <alignment horizontal="center" vertical="center" wrapText="1"/>
      <protection/>
    </xf>
    <xf numFmtId="0" fontId="0" fillId="0" borderId="60" xfId="65" applyNumberFormat="1" applyFont="1" applyFill="1" applyBorder="1" applyAlignment="1">
      <alignment horizontal="center" vertical="center" wrapText="1"/>
      <protection/>
    </xf>
    <xf numFmtId="0" fontId="0" fillId="0" borderId="50" xfId="65" applyNumberFormat="1" applyFont="1" applyFill="1" applyBorder="1" applyAlignment="1">
      <alignment horizontal="center" vertical="center" wrapText="1"/>
      <protection/>
    </xf>
    <xf numFmtId="0" fontId="0" fillId="0" borderId="63" xfId="65" applyNumberFormat="1" applyFont="1" applyFill="1" applyBorder="1" applyAlignment="1">
      <alignment horizontal="center" vertical="center" wrapText="1"/>
      <protection/>
    </xf>
    <xf numFmtId="0" fontId="0" fillId="0" borderId="32" xfId="65" applyNumberFormat="1" applyFont="1" applyFill="1" applyBorder="1" applyAlignment="1">
      <alignment horizontal="center" vertical="center" wrapText="1"/>
      <protection/>
    </xf>
    <xf numFmtId="0" fontId="0" fillId="0" borderId="71" xfId="65" applyNumberFormat="1" applyFont="1" applyFill="1" applyBorder="1" applyAlignment="1">
      <alignment horizontal="center" vertical="center" wrapText="1"/>
      <protection/>
    </xf>
    <xf numFmtId="49" fontId="0" fillId="0" borderId="73" xfId="65" applyNumberFormat="1" applyFill="1" applyBorder="1" applyAlignment="1">
      <alignment horizontal="center" vertical="center" shrinkToFit="1"/>
      <protection/>
    </xf>
    <xf numFmtId="49" fontId="0" fillId="0" borderId="56" xfId="65" applyNumberFormat="1" applyFill="1" applyBorder="1" applyAlignment="1">
      <alignment horizontal="center" vertical="center" shrinkToFit="1"/>
      <protection/>
    </xf>
    <xf numFmtId="49" fontId="0" fillId="0" borderId="60" xfId="65" applyNumberFormat="1" applyFill="1" applyBorder="1" applyAlignment="1">
      <alignment horizontal="center" vertical="center" shrinkToFit="1"/>
      <protection/>
    </xf>
    <xf numFmtId="49" fontId="0" fillId="0" borderId="74" xfId="65" applyNumberFormat="1" applyFill="1" applyBorder="1" applyAlignment="1">
      <alignment horizontal="center" vertical="center" shrinkToFit="1"/>
      <protection/>
    </xf>
    <xf numFmtId="49" fontId="0" fillId="0" borderId="33" xfId="65" applyNumberFormat="1" applyFill="1" applyBorder="1" applyAlignment="1">
      <alignment horizontal="center" vertical="center" shrinkToFit="1"/>
      <protection/>
    </xf>
    <xf numFmtId="49" fontId="0" fillId="0" borderId="71" xfId="65" applyNumberForma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0U-15リーグ(2010.03.07)" xfId="64"/>
    <cellStyle name="標準_2010U-15リーグ(2010.08.28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workbookViewId="0" topLeftCell="A1">
      <selection activeCell="A1" sqref="A1:AR1"/>
    </sheetView>
  </sheetViews>
  <sheetFormatPr defaultColWidth="2.625" defaultRowHeight="13.5"/>
  <cols>
    <col min="1" max="7" width="2.625" style="2" customWidth="1"/>
    <col min="8" max="8" width="2.875" style="2" bestFit="1" customWidth="1"/>
    <col min="9" max="16" width="2.625" style="2" customWidth="1"/>
    <col min="17" max="17" width="2.875" style="2" bestFit="1" customWidth="1"/>
    <col min="18" max="19" width="2.625" style="2" customWidth="1"/>
    <col min="20" max="20" width="4.875" style="2" bestFit="1" customWidth="1"/>
    <col min="21" max="25" width="2.625" style="2" customWidth="1"/>
    <col min="26" max="26" width="2.875" style="2" bestFit="1" customWidth="1"/>
    <col min="27" max="34" width="2.625" style="2" customWidth="1"/>
    <col min="35" max="35" width="2.875" style="2" bestFit="1" customWidth="1"/>
    <col min="36" max="16384" width="2.625" style="2" customWidth="1"/>
  </cols>
  <sheetData>
    <row r="1" spans="1:53" ht="17.2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1"/>
      <c r="AT1" s="1"/>
      <c r="AU1" s="1"/>
      <c r="AV1" s="1"/>
      <c r="AW1" s="1"/>
      <c r="AX1" s="1"/>
      <c r="AY1" s="1"/>
      <c r="AZ1" s="1"/>
      <c r="BA1" s="1"/>
    </row>
    <row r="2" spans="1:53" ht="17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1"/>
      <c r="AT2" s="1"/>
      <c r="AU2" s="1"/>
      <c r="AV2" s="1"/>
      <c r="AW2" s="1"/>
      <c r="AX2" s="1"/>
      <c r="AY2" s="1"/>
      <c r="AZ2" s="1"/>
      <c r="BA2" s="1"/>
    </row>
    <row r="3" spans="1:11" s="4" customFormat="1" ht="15" customHeight="1" thickBot="1">
      <c r="A3" s="3" t="s">
        <v>67</v>
      </c>
      <c r="E3" s="3"/>
      <c r="K3" s="3"/>
    </row>
    <row r="4" spans="1:48" s="4" customFormat="1" ht="27" customHeight="1" thickBot="1">
      <c r="A4" s="5" t="s">
        <v>88</v>
      </c>
      <c r="B4" s="53"/>
      <c r="C4" s="54"/>
      <c r="D4" s="54"/>
      <c r="E4" s="54"/>
      <c r="F4" s="54"/>
      <c r="G4" s="55"/>
      <c r="H4" s="6" t="s">
        <v>89</v>
      </c>
      <c r="I4" s="2"/>
      <c r="J4" s="5" t="s">
        <v>90</v>
      </c>
      <c r="K4" s="53"/>
      <c r="L4" s="54"/>
      <c r="M4" s="54"/>
      <c r="N4" s="54"/>
      <c r="O4" s="54"/>
      <c r="P4" s="55"/>
      <c r="Q4" s="6" t="s">
        <v>89</v>
      </c>
      <c r="S4" s="7" t="s">
        <v>91</v>
      </c>
      <c r="T4" s="8" t="s">
        <v>92</v>
      </c>
      <c r="AV4" s="9"/>
    </row>
    <row r="5" spans="1:20" s="4" customFormat="1" ht="27" customHeight="1">
      <c r="A5" s="10" t="s">
        <v>93</v>
      </c>
      <c r="B5" s="56" t="s">
        <v>69</v>
      </c>
      <c r="C5" s="57"/>
      <c r="D5" s="57"/>
      <c r="E5" s="57"/>
      <c r="F5" s="57"/>
      <c r="G5" s="58"/>
      <c r="H5" s="11"/>
      <c r="I5" s="2"/>
      <c r="J5" s="10" t="s">
        <v>94</v>
      </c>
      <c r="K5" s="56" t="s">
        <v>95</v>
      </c>
      <c r="L5" s="57"/>
      <c r="M5" s="57"/>
      <c r="N5" s="57"/>
      <c r="O5" s="57"/>
      <c r="P5" s="58"/>
      <c r="Q5" s="11"/>
      <c r="S5" s="7"/>
      <c r="T5" s="8" t="s">
        <v>96</v>
      </c>
    </row>
    <row r="6" spans="1:31" s="4" customFormat="1" ht="27" customHeight="1">
      <c r="A6" s="12" t="s">
        <v>97</v>
      </c>
      <c r="B6" s="47" t="s">
        <v>70</v>
      </c>
      <c r="C6" s="48"/>
      <c r="D6" s="48"/>
      <c r="E6" s="48"/>
      <c r="F6" s="48"/>
      <c r="G6" s="49"/>
      <c r="H6" s="13"/>
      <c r="I6" s="2"/>
      <c r="J6" s="14" t="s">
        <v>98</v>
      </c>
      <c r="K6" s="47" t="s">
        <v>99</v>
      </c>
      <c r="L6" s="48"/>
      <c r="M6" s="48"/>
      <c r="N6" s="48"/>
      <c r="O6" s="48"/>
      <c r="P6" s="49"/>
      <c r="Q6" s="13"/>
      <c r="S6" s="7"/>
      <c r="T6" s="8" t="s">
        <v>100</v>
      </c>
      <c r="U6" s="8"/>
      <c r="V6" s="8"/>
      <c r="W6" s="8"/>
      <c r="X6" s="8"/>
      <c r="Y6" s="8" t="s">
        <v>101</v>
      </c>
      <c r="Z6" s="15"/>
      <c r="AA6" s="8"/>
      <c r="AB6" s="7"/>
      <c r="AE6" s="9" t="s">
        <v>102</v>
      </c>
    </row>
    <row r="7" spans="1:28" s="4" customFormat="1" ht="27" customHeight="1">
      <c r="A7" s="16" t="s">
        <v>103</v>
      </c>
      <c r="B7" s="47" t="s">
        <v>71</v>
      </c>
      <c r="C7" s="48"/>
      <c r="D7" s="48"/>
      <c r="E7" s="48"/>
      <c r="F7" s="48"/>
      <c r="G7" s="49"/>
      <c r="H7" s="13"/>
      <c r="I7" s="2"/>
      <c r="J7" s="16" t="s">
        <v>79</v>
      </c>
      <c r="K7" s="47" t="s">
        <v>77</v>
      </c>
      <c r="L7" s="48"/>
      <c r="M7" s="48"/>
      <c r="N7" s="48"/>
      <c r="O7" s="48"/>
      <c r="P7" s="49"/>
      <c r="Q7" s="13"/>
      <c r="S7" s="7"/>
      <c r="T7" s="9" t="s">
        <v>104</v>
      </c>
      <c r="U7" s="17"/>
      <c r="V7" s="17"/>
      <c r="W7" s="17"/>
      <c r="X7" s="17"/>
      <c r="Z7" s="18" t="s">
        <v>105</v>
      </c>
      <c r="AB7" s="7"/>
    </row>
    <row r="8" spans="1:28" s="4" customFormat="1" ht="27" customHeight="1">
      <c r="A8" s="12" t="s">
        <v>106</v>
      </c>
      <c r="B8" s="47" t="s">
        <v>72</v>
      </c>
      <c r="C8" s="48"/>
      <c r="D8" s="48"/>
      <c r="E8" s="48"/>
      <c r="F8" s="48"/>
      <c r="G8" s="49"/>
      <c r="H8" s="13"/>
      <c r="I8" s="2"/>
      <c r="J8" s="12" t="s">
        <v>107</v>
      </c>
      <c r="K8" s="47" t="s">
        <v>108</v>
      </c>
      <c r="L8" s="48"/>
      <c r="M8" s="48"/>
      <c r="N8" s="48"/>
      <c r="O8" s="48"/>
      <c r="P8" s="49"/>
      <c r="Q8" s="13"/>
      <c r="S8" s="7" t="s">
        <v>109</v>
      </c>
      <c r="T8" s="8" t="s">
        <v>110</v>
      </c>
      <c r="U8" s="17"/>
      <c r="V8" s="17"/>
      <c r="W8" s="17"/>
      <c r="X8" s="17"/>
      <c r="Y8" s="17"/>
      <c r="Z8" s="19"/>
      <c r="AB8" s="7"/>
    </row>
    <row r="9" spans="1:28" s="4" customFormat="1" ht="27" customHeight="1">
      <c r="A9" s="12" t="s">
        <v>111</v>
      </c>
      <c r="B9" s="47" t="s">
        <v>73</v>
      </c>
      <c r="C9" s="48"/>
      <c r="D9" s="48"/>
      <c r="E9" s="48"/>
      <c r="F9" s="48"/>
      <c r="G9" s="49"/>
      <c r="H9" s="13"/>
      <c r="I9" s="2"/>
      <c r="J9" s="20" t="s">
        <v>80</v>
      </c>
      <c r="K9" s="47" t="s">
        <v>112</v>
      </c>
      <c r="L9" s="48"/>
      <c r="M9" s="48"/>
      <c r="N9" s="48"/>
      <c r="O9" s="48"/>
      <c r="P9" s="49"/>
      <c r="Q9" s="13"/>
      <c r="S9" s="7"/>
      <c r="T9" s="9" t="s">
        <v>113</v>
      </c>
      <c r="U9" s="17"/>
      <c r="V9" s="17"/>
      <c r="W9" s="17"/>
      <c r="X9" s="17"/>
      <c r="Y9" s="17"/>
      <c r="Z9" s="19"/>
      <c r="AB9" s="7"/>
    </row>
    <row r="10" spans="1:28" s="4" customFormat="1" ht="27" customHeight="1" thickBot="1">
      <c r="A10" s="12" t="s">
        <v>114</v>
      </c>
      <c r="B10" s="47" t="s">
        <v>74</v>
      </c>
      <c r="C10" s="48"/>
      <c r="D10" s="48"/>
      <c r="E10" s="48"/>
      <c r="F10" s="48"/>
      <c r="G10" s="49"/>
      <c r="H10" s="13"/>
      <c r="I10" s="2"/>
      <c r="J10" s="21" t="s">
        <v>81</v>
      </c>
      <c r="K10" s="50" t="s">
        <v>78</v>
      </c>
      <c r="L10" s="51"/>
      <c r="M10" s="51"/>
      <c r="N10" s="51"/>
      <c r="O10" s="51"/>
      <c r="P10" s="52"/>
      <c r="Q10" s="22"/>
      <c r="S10" s="7" t="s">
        <v>115</v>
      </c>
      <c r="T10" s="8" t="s">
        <v>116</v>
      </c>
      <c r="U10" s="17"/>
      <c r="V10" s="17"/>
      <c r="W10" s="17"/>
      <c r="X10" s="17"/>
      <c r="Y10" s="17"/>
      <c r="Z10" s="19"/>
      <c r="AB10" s="7"/>
    </row>
    <row r="11" spans="1:28" s="4" customFormat="1" ht="27" customHeight="1" thickBot="1">
      <c r="A11" s="23" t="s">
        <v>117</v>
      </c>
      <c r="B11" s="44" t="s">
        <v>75</v>
      </c>
      <c r="C11" s="45"/>
      <c r="D11" s="45"/>
      <c r="E11" s="45"/>
      <c r="F11" s="45"/>
      <c r="G11" s="46"/>
      <c r="H11" s="24"/>
      <c r="I11" s="2"/>
      <c r="J11" s="7"/>
      <c r="K11" s="17"/>
      <c r="L11" s="17"/>
      <c r="M11" s="17"/>
      <c r="N11" s="17"/>
      <c r="O11" s="17"/>
      <c r="P11" s="17"/>
      <c r="Q11" s="19"/>
      <c r="S11" s="7"/>
      <c r="T11" s="9" t="s">
        <v>118</v>
      </c>
      <c r="U11" s="17"/>
      <c r="V11" s="17"/>
      <c r="W11" s="17"/>
      <c r="X11" s="17"/>
      <c r="Y11" s="17"/>
      <c r="Z11" s="19"/>
      <c r="AB11" s="7"/>
    </row>
    <row r="12" spans="1:35" s="4" customFormat="1" ht="27" customHeight="1">
      <c r="A12" s="7"/>
      <c r="C12" s="25"/>
      <c r="D12" s="25"/>
      <c r="E12" s="25"/>
      <c r="F12" s="25"/>
      <c r="G12" s="25"/>
      <c r="H12" s="19"/>
      <c r="I12" s="2"/>
      <c r="J12" s="7"/>
      <c r="K12" s="25"/>
      <c r="L12" s="25"/>
      <c r="M12" s="25"/>
      <c r="N12" s="25"/>
      <c r="O12" s="25"/>
      <c r="P12" s="25"/>
      <c r="Q12" s="19"/>
      <c r="S12" s="7"/>
      <c r="U12" s="25"/>
      <c r="V12" s="25"/>
      <c r="W12" s="25"/>
      <c r="X12" s="25"/>
      <c r="Y12" s="25"/>
      <c r="Z12" s="19"/>
      <c r="AB12" s="7"/>
      <c r="AC12" s="25"/>
      <c r="AD12" s="25"/>
      <c r="AE12" s="25"/>
      <c r="AF12" s="25"/>
      <c r="AG12" s="25"/>
      <c r="AH12" s="25"/>
      <c r="AI12" s="19"/>
    </row>
    <row r="13" spans="1:35" s="4" customFormat="1" ht="27" customHeight="1">
      <c r="A13" s="7"/>
      <c r="B13" s="8" t="s">
        <v>119</v>
      </c>
      <c r="C13" s="25"/>
      <c r="D13" s="25"/>
      <c r="E13" s="25"/>
      <c r="F13" s="25"/>
      <c r="G13" s="25"/>
      <c r="H13" s="19"/>
      <c r="I13" s="2"/>
      <c r="J13" s="7"/>
      <c r="K13" s="25"/>
      <c r="L13" s="25"/>
      <c r="M13" s="25"/>
      <c r="N13" s="25"/>
      <c r="O13" s="25"/>
      <c r="P13" s="25"/>
      <c r="Q13" s="19"/>
      <c r="S13" s="7"/>
      <c r="U13" s="25"/>
      <c r="V13" s="25"/>
      <c r="W13" s="25"/>
      <c r="X13" s="25"/>
      <c r="Y13" s="25"/>
      <c r="Z13" s="19"/>
      <c r="AB13" s="7"/>
      <c r="AC13" s="25"/>
      <c r="AD13" s="25"/>
      <c r="AE13" s="25"/>
      <c r="AF13" s="25"/>
      <c r="AG13" s="25"/>
      <c r="AH13" s="25"/>
      <c r="AI13" s="19"/>
    </row>
    <row r="14" spans="1:35" s="4" customFormat="1" ht="27" customHeight="1">
      <c r="A14" s="7"/>
      <c r="B14" s="8" t="s">
        <v>120</v>
      </c>
      <c r="C14" s="25"/>
      <c r="D14" s="25"/>
      <c r="E14" s="25"/>
      <c r="F14" s="25"/>
      <c r="G14" s="25"/>
      <c r="H14" s="19"/>
      <c r="I14" s="2"/>
      <c r="J14" s="7"/>
      <c r="K14" s="25"/>
      <c r="L14" s="25"/>
      <c r="M14" s="25"/>
      <c r="N14" s="25"/>
      <c r="O14" s="25"/>
      <c r="P14" s="25"/>
      <c r="Q14" s="19"/>
      <c r="S14" s="7"/>
      <c r="T14" s="26"/>
      <c r="U14" s="25"/>
      <c r="V14" s="25"/>
      <c r="W14" s="25"/>
      <c r="X14" s="25"/>
      <c r="Y14" s="25"/>
      <c r="Z14" s="19"/>
      <c r="AB14" s="7"/>
      <c r="AC14" s="25"/>
      <c r="AD14" s="25"/>
      <c r="AE14" s="25"/>
      <c r="AF14" s="25"/>
      <c r="AG14" s="25"/>
      <c r="AH14" s="25"/>
      <c r="AI14" s="19"/>
    </row>
    <row r="15" spans="1:35" s="4" customFormat="1" ht="27" customHeight="1">
      <c r="A15" s="7"/>
      <c r="B15" s="8" t="s">
        <v>121</v>
      </c>
      <c r="C15" s="25"/>
      <c r="D15" s="25"/>
      <c r="E15" s="25"/>
      <c r="F15" s="25"/>
      <c r="G15" s="25"/>
      <c r="H15" s="19"/>
      <c r="I15" s="2"/>
      <c r="J15" s="7"/>
      <c r="K15" s="25"/>
      <c r="L15" s="25"/>
      <c r="M15" s="25"/>
      <c r="N15" s="25"/>
      <c r="O15" s="25"/>
      <c r="P15" s="25"/>
      <c r="Q15" s="19"/>
      <c r="S15" s="7"/>
      <c r="T15" s="26"/>
      <c r="U15" s="25"/>
      <c r="V15" s="25"/>
      <c r="W15" s="25"/>
      <c r="X15" s="25"/>
      <c r="Y15" s="25"/>
      <c r="Z15" s="19"/>
      <c r="AB15" s="7"/>
      <c r="AC15" s="25"/>
      <c r="AD15" s="25"/>
      <c r="AE15" s="25"/>
      <c r="AF15" s="25"/>
      <c r="AG15" s="25"/>
      <c r="AH15" s="25"/>
      <c r="AI15" s="19"/>
    </row>
    <row r="16" spans="1:35" s="4" customFormat="1" ht="27" customHeight="1">
      <c r="A16" s="7"/>
      <c r="B16" s="8" t="s">
        <v>122</v>
      </c>
      <c r="C16" s="25"/>
      <c r="D16" s="25"/>
      <c r="E16" s="25"/>
      <c r="F16" s="25"/>
      <c r="G16" s="25"/>
      <c r="H16" s="19"/>
      <c r="I16" s="2"/>
      <c r="J16" s="7"/>
      <c r="K16" s="25"/>
      <c r="L16" s="25"/>
      <c r="M16" s="25"/>
      <c r="N16" s="25"/>
      <c r="O16" s="25"/>
      <c r="P16" s="25"/>
      <c r="Q16" s="19"/>
      <c r="S16" s="7"/>
      <c r="T16" s="26"/>
      <c r="U16" s="25"/>
      <c r="V16" s="25"/>
      <c r="W16" s="25"/>
      <c r="X16" s="25"/>
      <c r="Y16" s="25"/>
      <c r="Z16" s="19"/>
      <c r="AB16" s="7"/>
      <c r="AC16" s="25"/>
      <c r="AD16" s="25"/>
      <c r="AE16" s="25"/>
      <c r="AF16" s="25"/>
      <c r="AG16" s="25"/>
      <c r="AH16" s="25"/>
      <c r="AI16" s="19"/>
    </row>
    <row r="17" spans="1:35" s="4" customFormat="1" ht="27" customHeight="1">
      <c r="A17" s="7"/>
      <c r="B17" s="8" t="s">
        <v>123</v>
      </c>
      <c r="C17" s="25"/>
      <c r="D17" s="25"/>
      <c r="E17" s="25"/>
      <c r="F17" s="25"/>
      <c r="G17" s="25"/>
      <c r="H17" s="19"/>
      <c r="I17" s="2"/>
      <c r="J17" s="7"/>
      <c r="K17" s="25"/>
      <c r="L17" s="25"/>
      <c r="M17" s="25"/>
      <c r="N17" s="25"/>
      <c r="O17" s="25"/>
      <c r="P17" s="25"/>
      <c r="Q17" s="19"/>
      <c r="S17" s="7"/>
      <c r="T17" s="26"/>
      <c r="U17" s="25"/>
      <c r="V17" s="25"/>
      <c r="W17" s="25"/>
      <c r="X17" s="25"/>
      <c r="Y17" s="25"/>
      <c r="Z17" s="19"/>
      <c r="AB17" s="7"/>
      <c r="AC17" s="25"/>
      <c r="AD17" s="25"/>
      <c r="AE17" s="25"/>
      <c r="AF17" s="25"/>
      <c r="AG17" s="25"/>
      <c r="AH17" s="25"/>
      <c r="AI17" s="19"/>
    </row>
    <row r="18" spans="1:35" s="4" customFormat="1" ht="27" customHeight="1">
      <c r="A18" s="7"/>
      <c r="B18" s="26" t="s">
        <v>124</v>
      </c>
      <c r="C18" s="25"/>
      <c r="D18" s="25"/>
      <c r="E18" s="25"/>
      <c r="F18" s="25"/>
      <c r="G18" s="25"/>
      <c r="H18" s="19"/>
      <c r="I18" s="2"/>
      <c r="J18" s="7"/>
      <c r="K18" s="25"/>
      <c r="L18" s="25"/>
      <c r="M18" s="25"/>
      <c r="N18" s="25"/>
      <c r="O18" s="25"/>
      <c r="P18" s="25"/>
      <c r="Q18" s="19"/>
      <c r="S18" s="7"/>
      <c r="T18" s="26"/>
      <c r="U18" s="25"/>
      <c r="V18" s="25"/>
      <c r="W18" s="25"/>
      <c r="X18" s="25"/>
      <c r="Y18" s="25"/>
      <c r="Z18" s="19"/>
      <c r="AB18" s="7"/>
      <c r="AC18" s="25"/>
      <c r="AD18" s="25"/>
      <c r="AE18" s="25"/>
      <c r="AF18" s="25"/>
      <c r="AG18" s="25"/>
      <c r="AH18" s="25"/>
      <c r="AI18" s="19"/>
    </row>
    <row r="19" spans="1:35" s="4" customFormat="1" ht="15" customHeight="1" thickBot="1">
      <c r="A19" s="27" t="s">
        <v>15</v>
      </c>
      <c r="B19" s="25"/>
      <c r="C19" s="25"/>
      <c r="D19" s="25"/>
      <c r="E19" s="25"/>
      <c r="F19" s="25"/>
      <c r="G19" s="25"/>
      <c r="H19" s="19"/>
      <c r="J19" s="7"/>
      <c r="K19" s="25"/>
      <c r="L19" s="25"/>
      <c r="M19" s="25"/>
      <c r="N19" s="25"/>
      <c r="O19" s="25"/>
      <c r="P19" s="25"/>
      <c r="Q19" s="19"/>
      <c r="S19" s="7"/>
      <c r="T19" s="25"/>
      <c r="U19" s="25"/>
      <c r="V19" s="25"/>
      <c r="W19" s="25"/>
      <c r="X19" s="25"/>
      <c r="Y19" s="25"/>
      <c r="Z19" s="19"/>
      <c r="AB19" s="7"/>
      <c r="AC19" s="25"/>
      <c r="AD19" s="25"/>
      <c r="AE19" s="25"/>
      <c r="AF19" s="25"/>
      <c r="AG19" s="25"/>
      <c r="AH19" s="25"/>
      <c r="AI19" s="19"/>
    </row>
    <row r="20" spans="1:54" s="30" customFormat="1" ht="27" customHeight="1" thickBot="1">
      <c r="A20" s="28"/>
      <c r="B20" s="59" t="s">
        <v>125</v>
      </c>
      <c r="C20" s="60"/>
      <c r="D20" s="60"/>
      <c r="E20" s="60"/>
      <c r="F20" s="60"/>
      <c r="G20" s="61"/>
      <c r="H20" s="29"/>
      <c r="J20" s="28"/>
      <c r="K20" s="59" t="s">
        <v>126</v>
      </c>
      <c r="L20" s="60"/>
      <c r="M20" s="60"/>
      <c r="N20" s="60"/>
      <c r="O20" s="60"/>
      <c r="P20" s="61"/>
      <c r="Q20" s="29"/>
      <c r="S20" s="28"/>
      <c r="T20" s="59" t="s">
        <v>127</v>
      </c>
      <c r="U20" s="60"/>
      <c r="V20" s="60"/>
      <c r="W20" s="60"/>
      <c r="X20" s="60"/>
      <c r="Y20" s="61"/>
      <c r="Z20" s="29"/>
      <c r="AB20" s="28"/>
      <c r="AC20" s="59" t="s">
        <v>128</v>
      </c>
      <c r="AD20" s="60"/>
      <c r="AE20" s="60"/>
      <c r="AF20" s="60"/>
      <c r="AG20" s="60"/>
      <c r="AH20" s="61"/>
      <c r="AI20" s="29"/>
      <c r="AK20" s="28"/>
      <c r="AL20" s="59" t="s">
        <v>129</v>
      </c>
      <c r="AM20" s="60"/>
      <c r="AN20" s="60"/>
      <c r="AO20" s="60"/>
      <c r="AP20" s="60"/>
      <c r="AQ20" s="61"/>
      <c r="AR20" s="29"/>
      <c r="AS20" s="31"/>
      <c r="AT20" s="4"/>
      <c r="AU20" s="4"/>
      <c r="AV20" s="4"/>
      <c r="AW20" s="4"/>
      <c r="AX20" s="4"/>
      <c r="AY20" s="4"/>
      <c r="AZ20" s="4"/>
      <c r="BA20" s="4"/>
      <c r="BB20" s="15"/>
    </row>
    <row r="21" spans="1:54" s="30" customFormat="1" ht="27" customHeight="1" thickTop="1">
      <c r="A21" s="20" t="s">
        <v>130</v>
      </c>
      <c r="B21" s="62" t="s">
        <v>131</v>
      </c>
      <c r="C21" s="63"/>
      <c r="D21" s="63"/>
      <c r="E21" s="63"/>
      <c r="F21" s="63"/>
      <c r="G21" s="64"/>
      <c r="H21" s="32"/>
      <c r="I21" s="31"/>
      <c r="J21" s="20" t="s">
        <v>132</v>
      </c>
      <c r="K21" s="62" t="s">
        <v>24</v>
      </c>
      <c r="L21" s="63"/>
      <c r="M21" s="63"/>
      <c r="N21" s="63"/>
      <c r="O21" s="63"/>
      <c r="P21" s="64"/>
      <c r="Q21" s="32"/>
      <c r="S21" s="33" t="s">
        <v>133</v>
      </c>
      <c r="T21" s="62" t="s">
        <v>33</v>
      </c>
      <c r="U21" s="63"/>
      <c r="V21" s="63"/>
      <c r="W21" s="63"/>
      <c r="X21" s="63"/>
      <c r="Y21" s="64"/>
      <c r="Z21" s="32"/>
      <c r="AA21" s="31"/>
      <c r="AB21" s="20" t="s">
        <v>134</v>
      </c>
      <c r="AC21" s="62" t="s">
        <v>42</v>
      </c>
      <c r="AD21" s="63"/>
      <c r="AE21" s="63"/>
      <c r="AF21" s="63"/>
      <c r="AG21" s="63"/>
      <c r="AH21" s="64"/>
      <c r="AI21" s="32"/>
      <c r="AK21" s="20" t="s">
        <v>133</v>
      </c>
      <c r="AL21" s="62" t="s">
        <v>135</v>
      </c>
      <c r="AM21" s="63"/>
      <c r="AN21" s="63"/>
      <c r="AO21" s="63"/>
      <c r="AP21" s="63"/>
      <c r="AQ21" s="64"/>
      <c r="AR21" s="32"/>
      <c r="AS21" s="31"/>
      <c r="AT21" s="4"/>
      <c r="AU21" s="4"/>
      <c r="AV21" s="4"/>
      <c r="AW21" s="4"/>
      <c r="AX21" s="4"/>
      <c r="AY21" s="4"/>
      <c r="AZ21" s="4"/>
      <c r="BA21" s="4"/>
      <c r="BB21" s="19"/>
    </row>
    <row r="22" spans="1:54" s="30" customFormat="1" ht="27" customHeight="1">
      <c r="A22" s="12" t="s">
        <v>136</v>
      </c>
      <c r="B22" s="65" t="s">
        <v>137</v>
      </c>
      <c r="C22" s="66"/>
      <c r="D22" s="66"/>
      <c r="E22" s="66"/>
      <c r="F22" s="66"/>
      <c r="G22" s="67"/>
      <c r="H22" s="13"/>
      <c r="I22" s="31"/>
      <c r="J22" s="12" t="s">
        <v>138</v>
      </c>
      <c r="K22" s="65" t="s">
        <v>25</v>
      </c>
      <c r="L22" s="66"/>
      <c r="M22" s="66"/>
      <c r="N22" s="66"/>
      <c r="O22" s="66"/>
      <c r="P22" s="67"/>
      <c r="Q22" s="13"/>
      <c r="S22" s="12" t="s">
        <v>139</v>
      </c>
      <c r="T22" s="65" t="s">
        <v>34</v>
      </c>
      <c r="U22" s="66"/>
      <c r="V22" s="66"/>
      <c r="W22" s="66"/>
      <c r="X22" s="66"/>
      <c r="Y22" s="67"/>
      <c r="Z22" s="13"/>
      <c r="AA22" s="31"/>
      <c r="AB22" s="12" t="s">
        <v>138</v>
      </c>
      <c r="AC22" s="65" t="s">
        <v>43</v>
      </c>
      <c r="AD22" s="66"/>
      <c r="AE22" s="66"/>
      <c r="AF22" s="66"/>
      <c r="AG22" s="66"/>
      <c r="AH22" s="67"/>
      <c r="AI22" s="13"/>
      <c r="AK22" s="16" t="s">
        <v>139</v>
      </c>
      <c r="AL22" s="65" t="s">
        <v>140</v>
      </c>
      <c r="AM22" s="66"/>
      <c r="AN22" s="66"/>
      <c r="AO22" s="66"/>
      <c r="AP22" s="66"/>
      <c r="AQ22" s="67"/>
      <c r="AR22" s="13"/>
      <c r="AS22" s="31"/>
      <c r="AT22" s="4"/>
      <c r="AU22" s="4"/>
      <c r="AV22" s="4"/>
      <c r="AW22" s="4"/>
      <c r="AX22" s="4"/>
      <c r="AY22" s="4"/>
      <c r="AZ22" s="4"/>
      <c r="BA22" s="4"/>
      <c r="BB22" s="19"/>
    </row>
    <row r="23" spans="1:54" s="30" customFormat="1" ht="27" customHeight="1">
      <c r="A23" s="12" t="s">
        <v>141</v>
      </c>
      <c r="B23" s="65" t="s">
        <v>17</v>
      </c>
      <c r="C23" s="66"/>
      <c r="D23" s="66"/>
      <c r="E23" s="66"/>
      <c r="F23" s="66"/>
      <c r="G23" s="67"/>
      <c r="H23" s="13"/>
      <c r="I23" s="31"/>
      <c r="J23" s="12" t="s">
        <v>142</v>
      </c>
      <c r="K23" s="47" t="s">
        <v>26</v>
      </c>
      <c r="L23" s="48"/>
      <c r="M23" s="48"/>
      <c r="N23" s="48"/>
      <c r="O23" s="48"/>
      <c r="P23" s="49"/>
      <c r="Q23" s="13"/>
      <c r="S23" s="12" t="s">
        <v>141</v>
      </c>
      <c r="T23" s="65" t="s">
        <v>35</v>
      </c>
      <c r="U23" s="66"/>
      <c r="V23" s="66"/>
      <c r="W23" s="66"/>
      <c r="X23" s="66"/>
      <c r="Y23" s="67"/>
      <c r="Z23" s="13"/>
      <c r="AA23" s="31"/>
      <c r="AB23" s="12" t="s">
        <v>143</v>
      </c>
      <c r="AC23" s="47" t="s">
        <v>144</v>
      </c>
      <c r="AD23" s="48"/>
      <c r="AE23" s="48"/>
      <c r="AF23" s="48"/>
      <c r="AG23" s="48"/>
      <c r="AH23" s="49"/>
      <c r="AI23" s="13"/>
      <c r="AK23" s="12" t="s">
        <v>145</v>
      </c>
      <c r="AL23" s="47" t="s">
        <v>49</v>
      </c>
      <c r="AM23" s="48"/>
      <c r="AN23" s="48"/>
      <c r="AO23" s="48"/>
      <c r="AP23" s="48"/>
      <c r="AQ23" s="49"/>
      <c r="AR23" s="13"/>
      <c r="AS23" s="31"/>
      <c r="AT23" s="4"/>
      <c r="AU23" s="4"/>
      <c r="AV23" s="4"/>
      <c r="AW23" s="4"/>
      <c r="AX23" s="4"/>
      <c r="AY23" s="4"/>
      <c r="AZ23" s="4"/>
      <c r="BA23" s="4"/>
      <c r="BB23" s="19"/>
    </row>
    <row r="24" spans="1:54" s="30" customFormat="1" ht="27" customHeight="1">
      <c r="A24" s="20" t="s">
        <v>106</v>
      </c>
      <c r="B24" s="47" t="s">
        <v>18</v>
      </c>
      <c r="C24" s="48"/>
      <c r="D24" s="48"/>
      <c r="E24" s="48"/>
      <c r="F24" s="48"/>
      <c r="G24" s="49"/>
      <c r="H24" s="32"/>
      <c r="I24" s="31"/>
      <c r="J24" s="12" t="s">
        <v>146</v>
      </c>
      <c r="K24" s="47" t="s">
        <v>27</v>
      </c>
      <c r="L24" s="48"/>
      <c r="M24" s="48"/>
      <c r="N24" s="48"/>
      <c r="O24" s="48"/>
      <c r="P24" s="49"/>
      <c r="Q24" s="13"/>
      <c r="S24" s="20" t="s">
        <v>147</v>
      </c>
      <c r="T24" s="47" t="s">
        <v>36</v>
      </c>
      <c r="U24" s="48"/>
      <c r="V24" s="48"/>
      <c r="W24" s="48"/>
      <c r="X24" s="48"/>
      <c r="Y24" s="49"/>
      <c r="Z24" s="32"/>
      <c r="AA24" s="31"/>
      <c r="AB24" s="12" t="s">
        <v>148</v>
      </c>
      <c r="AC24" s="47" t="s">
        <v>149</v>
      </c>
      <c r="AD24" s="48"/>
      <c r="AE24" s="48"/>
      <c r="AF24" s="48"/>
      <c r="AG24" s="48"/>
      <c r="AH24" s="49"/>
      <c r="AI24" s="13"/>
      <c r="AK24" s="12" t="s">
        <v>82</v>
      </c>
      <c r="AL24" s="47" t="s">
        <v>150</v>
      </c>
      <c r="AM24" s="48"/>
      <c r="AN24" s="48"/>
      <c r="AO24" s="48"/>
      <c r="AP24" s="48"/>
      <c r="AQ24" s="49"/>
      <c r="AR24" s="13"/>
      <c r="AS24" s="31"/>
      <c r="AT24" s="4"/>
      <c r="AU24" s="4"/>
      <c r="AV24" s="4"/>
      <c r="AW24" s="4"/>
      <c r="AX24" s="4"/>
      <c r="AY24" s="4"/>
      <c r="AZ24" s="4"/>
      <c r="BA24" s="4"/>
      <c r="BB24" s="19"/>
    </row>
    <row r="25" spans="1:54" s="30" customFormat="1" ht="27" customHeight="1">
      <c r="A25" s="12" t="s">
        <v>151</v>
      </c>
      <c r="B25" s="47" t="s">
        <v>152</v>
      </c>
      <c r="C25" s="48"/>
      <c r="D25" s="48"/>
      <c r="E25" s="48"/>
      <c r="F25" s="48"/>
      <c r="G25" s="49"/>
      <c r="H25" s="13"/>
      <c r="I25" s="31"/>
      <c r="J25" s="12" t="s">
        <v>153</v>
      </c>
      <c r="K25" s="47" t="s">
        <v>154</v>
      </c>
      <c r="L25" s="48"/>
      <c r="M25" s="48"/>
      <c r="N25" s="48"/>
      <c r="O25" s="48"/>
      <c r="P25" s="49"/>
      <c r="Q25" s="13"/>
      <c r="R25" s="34"/>
      <c r="S25" s="12" t="s">
        <v>151</v>
      </c>
      <c r="T25" s="47" t="s">
        <v>37</v>
      </c>
      <c r="U25" s="48"/>
      <c r="V25" s="48"/>
      <c r="W25" s="48"/>
      <c r="X25" s="48"/>
      <c r="Y25" s="49"/>
      <c r="Z25" s="13"/>
      <c r="AA25" s="31"/>
      <c r="AB25" s="12" t="s">
        <v>155</v>
      </c>
      <c r="AC25" s="47" t="s">
        <v>156</v>
      </c>
      <c r="AD25" s="48"/>
      <c r="AE25" s="48"/>
      <c r="AF25" s="48"/>
      <c r="AG25" s="48"/>
      <c r="AH25" s="49"/>
      <c r="AI25" s="13"/>
      <c r="AK25" s="12" t="s">
        <v>83</v>
      </c>
      <c r="AL25" s="47" t="s">
        <v>157</v>
      </c>
      <c r="AM25" s="48"/>
      <c r="AN25" s="48"/>
      <c r="AO25" s="48"/>
      <c r="AP25" s="48"/>
      <c r="AQ25" s="49"/>
      <c r="AR25" s="13"/>
      <c r="AS25" s="31"/>
      <c r="AT25" s="4"/>
      <c r="AU25" s="4"/>
      <c r="AV25" s="4"/>
      <c r="AW25" s="4"/>
      <c r="AX25" s="4"/>
      <c r="AY25" s="4"/>
      <c r="AZ25" s="4"/>
      <c r="BA25" s="4"/>
      <c r="BB25" s="19"/>
    </row>
    <row r="26" spans="1:54" s="31" customFormat="1" ht="27" customHeight="1">
      <c r="A26" s="35" t="s">
        <v>158</v>
      </c>
      <c r="B26" s="47" t="s">
        <v>19</v>
      </c>
      <c r="C26" s="48"/>
      <c r="D26" s="48"/>
      <c r="E26" s="48"/>
      <c r="F26" s="48"/>
      <c r="G26" s="49"/>
      <c r="H26" s="36"/>
      <c r="J26" s="16" t="s">
        <v>159</v>
      </c>
      <c r="K26" s="47" t="s">
        <v>160</v>
      </c>
      <c r="L26" s="48"/>
      <c r="M26" s="48"/>
      <c r="N26" s="48"/>
      <c r="O26" s="48"/>
      <c r="P26" s="49"/>
      <c r="Q26" s="13"/>
      <c r="S26" s="37" t="s">
        <v>161</v>
      </c>
      <c r="T26" s="47" t="s">
        <v>162</v>
      </c>
      <c r="U26" s="48"/>
      <c r="V26" s="48"/>
      <c r="W26" s="48"/>
      <c r="X26" s="48"/>
      <c r="Y26" s="49"/>
      <c r="Z26" s="36"/>
      <c r="AB26" s="16" t="s">
        <v>163</v>
      </c>
      <c r="AC26" s="47" t="s">
        <v>44</v>
      </c>
      <c r="AD26" s="48"/>
      <c r="AE26" s="48"/>
      <c r="AF26" s="48"/>
      <c r="AG26" s="48"/>
      <c r="AH26" s="49"/>
      <c r="AI26" s="13"/>
      <c r="AK26" s="12" t="s">
        <v>84</v>
      </c>
      <c r="AL26" s="47" t="s">
        <v>164</v>
      </c>
      <c r="AM26" s="48"/>
      <c r="AN26" s="48"/>
      <c r="AO26" s="48"/>
      <c r="AP26" s="48"/>
      <c r="AQ26" s="49"/>
      <c r="AR26" s="13"/>
      <c r="AT26" s="4"/>
      <c r="AU26" s="4"/>
      <c r="AV26" s="4"/>
      <c r="AW26" s="4"/>
      <c r="AX26" s="4"/>
      <c r="AY26" s="4"/>
      <c r="AZ26" s="4"/>
      <c r="BA26" s="4"/>
      <c r="BB26" s="30"/>
    </row>
    <row r="27" spans="1:54" s="31" customFormat="1" ht="27" customHeight="1" thickBot="1">
      <c r="A27" s="12" t="s">
        <v>165</v>
      </c>
      <c r="B27" s="47" t="s">
        <v>20</v>
      </c>
      <c r="C27" s="48"/>
      <c r="D27" s="48"/>
      <c r="E27" s="48"/>
      <c r="F27" s="48"/>
      <c r="G27" s="49"/>
      <c r="H27" s="13"/>
      <c r="I27" s="30"/>
      <c r="J27" s="12" t="s">
        <v>166</v>
      </c>
      <c r="K27" s="47" t="s">
        <v>29</v>
      </c>
      <c r="L27" s="48"/>
      <c r="M27" s="48"/>
      <c r="N27" s="48"/>
      <c r="O27" s="48"/>
      <c r="P27" s="49"/>
      <c r="Q27" s="13"/>
      <c r="S27" s="12" t="s">
        <v>167</v>
      </c>
      <c r="T27" s="47" t="s">
        <v>38</v>
      </c>
      <c r="U27" s="48"/>
      <c r="V27" s="48"/>
      <c r="W27" s="48"/>
      <c r="X27" s="48"/>
      <c r="Y27" s="49"/>
      <c r="Z27" s="13"/>
      <c r="AA27" s="30"/>
      <c r="AB27" s="12" t="s">
        <v>168</v>
      </c>
      <c r="AC27" s="47" t="s">
        <v>45</v>
      </c>
      <c r="AD27" s="48"/>
      <c r="AE27" s="48"/>
      <c r="AF27" s="48"/>
      <c r="AG27" s="48"/>
      <c r="AH27" s="49"/>
      <c r="AI27" s="13"/>
      <c r="AK27" s="21" t="s">
        <v>85</v>
      </c>
      <c r="AL27" s="50" t="s">
        <v>169</v>
      </c>
      <c r="AM27" s="51"/>
      <c r="AN27" s="51"/>
      <c r="AO27" s="51"/>
      <c r="AP27" s="51"/>
      <c r="AQ27" s="52"/>
      <c r="AR27" s="22"/>
      <c r="AT27" s="4"/>
      <c r="AU27" s="4"/>
      <c r="AV27" s="4"/>
      <c r="AW27" s="4"/>
      <c r="AX27" s="4"/>
      <c r="AY27" s="4"/>
      <c r="AZ27" s="4"/>
      <c r="BA27" s="4"/>
      <c r="BB27" s="30"/>
    </row>
    <row r="28" spans="1:54" s="31" customFormat="1" ht="27" customHeight="1">
      <c r="A28" s="12" t="s">
        <v>170</v>
      </c>
      <c r="B28" s="47" t="s">
        <v>171</v>
      </c>
      <c r="C28" s="48"/>
      <c r="D28" s="48"/>
      <c r="E28" s="48"/>
      <c r="F28" s="48"/>
      <c r="G28" s="49"/>
      <c r="H28" s="13"/>
      <c r="I28" s="30"/>
      <c r="J28" s="12" t="s">
        <v>172</v>
      </c>
      <c r="K28" s="47" t="s">
        <v>173</v>
      </c>
      <c r="L28" s="48"/>
      <c r="M28" s="48"/>
      <c r="N28" s="48"/>
      <c r="O28" s="48"/>
      <c r="P28" s="49"/>
      <c r="Q28" s="13"/>
      <c r="S28" s="12" t="s">
        <v>174</v>
      </c>
      <c r="T28" s="47" t="s">
        <v>39</v>
      </c>
      <c r="U28" s="48"/>
      <c r="V28" s="48"/>
      <c r="W28" s="48"/>
      <c r="X28" s="48"/>
      <c r="Y28" s="49"/>
      <c r="Z28" s="13"/>
      <c r="AA28" s="30"/>
      <c r="AB28" s="12" t="s">
        <v>175</v>
      </c>
      <c r="AC28" s="47" t="s">
        <v>46</v>
      </c>
      <c r="AD28" s="48"/>
      <c r="AE28" s="48"/>
      <c r="AF28" s="48"/>
      <c r="AG28" s="48"/>
      <c r="AH28" s="49"/>
      <c r="AI28" s="13"/>
      <c r="AT28" s="4"/>
      <c r="AU28" s="4"/>
      <c r="AV28" s="4"/>
      <c r="AW28" s="4"/>
      <c r="AX28" s="4"/>
      <c r="AY28" s="4"/>
      <c r="AZ28" s="4"/>
      <c r="BA28" s="4"/>
      <c r="BB28" s="30"/>
    </row>
    <row r="29" spans="1:54" s="31" customFormat="1" ht="27" customHeight="1" thickBot="1">
      <c r="A29" s="23" t="s">
        <v>86</v>
      </c>
      <c r="B29" s="44" t="s">
        <v>176</v>
      </c>
      <c r="C29" s="45"/>
      <c r="D29" s="45"/>
      <c r="E29" s="45"/>
      <c r="F29" s="45"/>
      <c r="G29" s="46"/>
      <c r="H29" s="24"/>
      <c r="I29" s="30"/>
      <c r="J29" s="21" t="s">
        <v>177</v>
      </c>
      <c r="K29" s="50" t="s">
        <v>31</v>
      </c>
      <c r="L29" s="51"/>
      <c r="M29" s="51"/>
      <c r="N29" s="51"/>
      <c r="O29" s="51"/>
      <c r="P29" s="52"/>
      <c r="Q29" s="22"/>
      <c r="S29" s="23" t="s">
        <v>86</v>
      </c>
      <c r="T29" s="44" t="s">
        <v>40</v>
      </c>
      <c r="U29" s="45"/>
      <c r="V29" s="45"/>
      <c r="W29" s="45"/>
      <c r="X29" s="45"/>
      <c r="Y29" s="46"/>
      <c r="Z29" s="24"/>
      <c r="AA29" s="30"/>
      <c r="AB29" s="21" t="s">
        <v>178</v>
      </c>
      <c r="AC29" s="50" t="s">
        <v>179</v>
      </c>
      <c r="AD29" s="51"/>
      <c r="AE29" s="51"/>
      <c r="AF29" s="51"/>
      <c r="AG29" s="51"/>
      <c r="AH29" s="52"/>
      <c r="AI29" s="22"/>
      <c r="AT29" s="4"/>
      <c r="AU29" s="4"/>
      <c r="AV29" s="4"/>
      <c r="AW29" s="4"/>
      <c r="AX29" s="4"/>
      <c r="AY29" s="4"/>
      <c r="AZ29" s="4"/>
      <c r="BA29" s="4"/>
      <c r="BB29" s="15"/>
    </row>
    <row r="30" spans="10:34" s="31" customFormat="1" ht="27" customHeight="1" thickBot="1">
      <c r="J30" s="7"/>
      <c r="K30" s="38"/>
      <c r="L30" s="38"/>
      <c r="M30" s="38"/>
      <c r="N30" s="38"/>
      <c r="O30" s="38"/>
      <c r="P30" s="38"/>
      <c r="Q30" s="15"/>
      <c r="R30" s="30"/>
      <c r="AB30" s="38"/>
      <c r="AC30" s="38"/>
      <c r="AD30" s="38"/>
      <c r="AE30" s="30"/>
      <c r="AF30" s="30"/>
      <c r="AG30" s="30"/>
      <c r="AH30" s="30"/>
    </row>
    <row r="31" spans="1:35" s="31" customFormat="1" ht="27" customHeight="1" thickBot="1">
      <c r="A31" s="28"/>
      <c r="B31" s="59" t="s">
        <v>180</v>
      </c>
      <c r="C31" s="60"/>
      <c r="D31" s="60"/>
      <c r="E31" s="60"/>
      <c r="F31" s="60"/>
      <c r="G31" s="61"/>
      <c r="H31" s="29"/>
      <c r="J31" s="28"/>
      <c r="K31" s="59" t="s">
        <v>181</v>
      </c>
      <c r="L31" s="60"/>
      <c r="M31" s="60"/>
      <c r="N31" s="60"/>
      <c r="O31" s="60"/>
      <c r="P31" s="61"/>
      <c r="Q31" s="29"/>
      <c r="S31" s="28"/>
      <c r="T31" s="59" t="s">
        <v>182</v>
      </c>
      <c r="U31" s="60"/>
      <c r="V31" s="60"/>
      <c r="W31" s="60"/>
      <c r="X31" s="60"/>
      <c r="Y31" s="61"/>
      <c r="Z31" s="29"/>
      <c r="AA31" s="30"/>
      <c r="AB31" s="28"/>
      <c r="AC31" s="59" t="s">
        <v>183</v>
      </c>
      <c r="AD31" s="60"/>
      <c r="AE31" s="60"/>
      <c r="AF31" s="60"/>
      <c r="AG31" s="60"/>
      <c r="AH31" s="61"/>
      <c r="AI31" s="39"/>
    </row>
    <row r="32" spans="1:35" s="31" customFormat="1" ht="27" customHeight="1" thickTop="1">
      <c r="A32" s="20" t="s">
        <v>130</v>
      </c>
      <c r="B32" s="62" t="s">
        <v>184</v>
      </c>
      <c r="C32" s="63"/>
      <c r="D32" s="63"/>
      <c r="E32" s="63"/>
      <c r="F32" s="63"/>
      <c r="G32" s="64"/>
      <c r="H32" s="32"/>
      <c r="J32" s="20" t="s">
        <v>130</v>
      </c>
      <c r="K32" s="62" t="s">
        <v>185</v>
      </c>
      <c r="L32" s="63"/>
      <c r="M32" s="63"/>
      <c r="N32" s="63"/>
      <c r="O32" s="63"/>
      <c r="P32" s="64"/>
      <c r="Q32" s="32"/>
      <c r="S32" s="33" t="s">
        <v>130</v>
      </c>
      <c r="T32" s="62" t="s">
        <v>57</v>
      </c>
      <c r="U32" s="63"/>
      <c r="V32" s="63"/>
      <c r="W32" s="63"/>
      <c r="X32" s="63"/>
      <c r="Y32" s="64"/>
      <c r="Z32" s="32"/>
      <c r="AB32" s="20" t="s">
        <v>130</v>
      </c>
      <c r="AC32" s="62" t="s">
        <v>186</v>
      </c>
      <c r="AD32" s="63"/>
      <c r="AE32" s="63"/>
      <c r="AF32" s="63"/>
      <c r="AG32" s="63"/>
      <c r="AH32" s="64"/>
      <c r="AI32" s="40"/>
    </row>
    <row r="33" spans="1:35" ht="27" customHeight="1">
      <c r="A33" s="12" t="s">
        <v>187</v>
      </c>
      <c r="B33" s="65" t="s">
        <v>51</v>
      </c>
      <c r="C33" s="66"/>
      <c r="D33" s="66"/>
      <c r="E33" s="66"/>
      <c r="F33" s="66"/>
      <c r="G33" s="67"/>
      <c r="H33" s="13"/>
      <c r="J33" s="16" t="s">
        <v>188</v>
      </c>
      <c r="K33" s="65" t="s">
        <v>1</v>
      </c>
      <c r="L33" s="66"/>
      <c r="M33" s="66"/>
      <c r="N33" s="66"/>
      <c r="O33" s="66"/>
      <c r="P33" s="67"/>
      <c r="Q33" s="13"/>
      <c r="S33" s="12" t="s">
        <v>187</v>
      </c>
      <c r="T33" s="65" t="s">
        <v>58</v>
      </c>
      <c r="U33" s="66"/>
      <c r="V33" s="66"/>
      <c r="W33" s="66"/>
      <c r="X33" s="66"/>
      <c r="Y33" s="67"/>
      <c r="Z33" s="13"/>
      <c r="AB33" s="12" t="s">
        <v>189</v>
      </c>
      <c r="AC33" s="65" t="s">
        <v>63</v>
      </c>
      <c r="AD33" s="66"/>
      <c r="AE33" s="66"/>
      <c r="AF33" s="66"/>
      <c r="AG33" s="66"/>
      <c r="AH33" s="67"/>
      <c r="AI33" s="41"/>
    </row>
    <row r="34" spans="1:35" ht="27" customHeight="1">
      <c r="A34" s="12" t="s">
        <v>190</v>
      </c>
      <c r="B34" s="47" t="s">
        <v>191</v>
      </c>
      <c r="C34" s="48"/>
      <c r="D34" s="48"/>
      <c r="E34" s="48"/>
      <c r="F34" s="48"/>
      <c r="G34" s="49"/>
      <c r="H34" s="13"/>
      <c r="J34" s="12" t="s">
        <v>190</v>
      </c>
      <c r="K34" s="47" t="s">
        <v>192</v>
      </c>
      <c r="L34" s="48"/>
      <c r="M34" s="48"/>
      <c r="N34" s="48"/>
      <c r="O34" s="48"/>
      <c r="P34" s="49"/>
      <c r="Q34" s="13"/>
      <c r="S34" s="12" t="s">
        <v>190</v>
      </c>
      <c r="T34" s="47" t="s">
        <v>193</v>
      </c>
      <c r="U34" s="48"/>
      <c r="V34" s="48"/>
      <c r="W34" s="48"/>
      <c r="X34" s="48"/>
      <c r="Y34" s="49"/>
      <c r="Z34" s="13"/>
      <c r="AB34" s="16" t="s">
        <v>194</v>
      </c>
      <c r="AC34" s="47" t="s">
        <v>64</v>
      </c>
      <c r="AD34" s="48"/>
      <c r="AE34" s="48"/>
      <c r="AF34" s="48"/>
      <c r="AG34" s="48"/>
      <c r="AH34" s="49"/>
      <c r="AI34" s="41"/>
    </row>
    <row r="35" spans="1:35" ht="27" customHeight="1">
      <c r="A35" s="12" t="s">
        <v>82</v>
      </c>
      <c r="B35" s="47" t="s">
        <v>195</v>
      </c>
      <c r="C35" s="48"/>
      <c r="D35" s="48"/>
      <c r="E35" s="48"/>
      <c r="F35" s="48"/>
      <c r="G35" s="49"/>
      <c r="H35" s="13"/>
      <c r="J35" s="12" t="s">
        <v>106</v>
      </c>
      <c r="K35" s="47" t="s">
        <v>196</v>
      </c>
      <c r="L35" s="48"/>
      <c r="M35" s="48"/>
      <c r="N35" s="48"/>
      <c r="O35" s="48"/>
      <c r="P35" s="49"/>
      <c r="Q35" s="13"/>
      <c r="S35" s="12" t="s">
        <v>82</v>
      </c>
      <c r="T35" s="47" t="s">
        <v>60</v>
      </c>
      <c r="U35" s="48"/>
      <c r="V35" s="48"/>
      <c r="W35" s="48"/>
      <c r="X35" s="48"/>
      <c r="Y35" s="49"/>
      <c r="Z35" s="13"/>
      <c r="AB35" s="12" t="s">
        <v>82</v>
      </c>
      <c r="AC35" s="47" t="s">
        <v>197</v>
      </c>
      <c r="AD35" s="48"/>
      <c r="AE35" s="48"/>
      <c r="AF35" s="48"/>
      <c r="AG35" s="48"/>
      <c r="AH35" s="49"/>
      <c r="AI35" s="41"/>
    </row>
    <row r="36" spans="1:35" ht="27" customHeight="1" thickBot="1">
      <c r="A36" s="16" t="s">
        <v>83</v>
      </c>
      <c r="B36" s="47" t="s">
        <v>198</v>
      </c>
      <c r="C36" s="48"/>
      <c r="D36" s="48"/>
      <c r="E36" s="48"/>
      <c r="F36" s="48"/>
      <c r="G36" s="49"/>
      <c r="H36" s="13"/>
      <c r="J36" s="12" t="s">
        <v>199</v>
      </c>
      <c r="K36" s="47" t="s">
        <v>4</v>
      </c>
      <c r="L36" s="48"/>
      <c r="M36" s="48"/>
      <c r="N36" s="48"/>
      <c r="O36" s="48"/>
      <c r="P36" s="49"/>
      <c r="Q36" s="13"/>
      <c r="S36" s="21" t="s">
        <v>83</v>
      </c>
      <c r="T36" s="50" t="s">
        <v>61</v>
      </c>
      <c r="U36" s="51"/>
      <c r="V36" s="51"/>
      <c r="W36" s="51"/>
      <c r="X36" s="51"/>
      <c r="Y36" s="52"/>
      <c r="Z36" s="22"/>
      <c r="AB36" s="12" t="s">
        <v>83</v>
      </c>
      <c r="AC36" s="47" t="s">
        <v>66</v>
      </c>
      <c r="AD36" s="48"/>
      <c r="AE36" s="48"/>
      <c r="AF36" s="48"/>
      <c r="AG36" s="48"/>
      <c r="AH36" s="49"/>
      <c r="AI36" s="13"/>
    </row>
    <row r="37" spans="1:35" ht="27" customHeight="1" thickBot="1">
      <c r="A37" s="12" t="s">
        <v>84</v>
      </c>
      <c r="B37" s="47" t="s">
        <v>52</v>
      </c>
      <c r="C37" s="48"/>
      <c r="D37" s="48"/>
      <c r="E37" s="48"/>
      <c r="F37" s="48"/>
      <c r="G37" s="49"/>
      <c r="H37" s="13"/>
      <c r="J37" s="12" t="s">
        <v>200</v>
      </c>
      <c r="K37" s="47" t="s">
        <v>0</v>
      </c>
      <c r="L37" s="48"/>
      <c r="M37" s="48"/>
      <c r="N37" s="48"/>
      <c r="O37" s="48"/>
      <c r="P37" s="49"/>
      <c r="Q37" s="13"/>
      <c r="S37" s="7"/>
      <c r="T37" s="17"/>
      <c r="U37" s="17"/>
      <c r="V37" s="17"/>
      <c r="W37" s="17"/>
      <c r="X37" s="17"/>
      <c r="Y37" s="17"/>
      <c r="Z37" s="19"/>
      <c r="AA37" s="4"/>
      <c r="AB37" s="23" t="s">
        <v>84</v>
      </c>
      <c r="AC37" s="44" t="s">
        <v>201</v>
      </c>
      <c r="AD37" s="45"/>
      <c r="AE37" s="45"/>
      <c r="AF37" s="45"/>
      <c r="AG37" s="45"/>
      <c r="AH37" s="46"/>
      <c r="AI37" s="42"/>
    </row>
    <row r="38" spans="1:35" ht="27" customHeight="1">
      <c r="A38" s="12" t="s">
        <v>85</v>
      </c>
      <c r="B38" s="47" t="s">
        <v>202</v>
      </c>
      <c r="C38" s="48"/>
      <c r="D38" s="48"/>
      <c r="E38" s="48"/>
      <c r="F38" s="48"/>
      <c r="G38" s="49"/>
      <c r="H38" s="13"/>
      <c r="J38" s="20" t="s">
        <v>203</v>
      </c>
      <c r="K38" s="65" t="s">
        <v>2</v>
      </c>
      <c r="L38" s="66"/>
      <c r="M38" s="66"/>
      <c r="N38" s="66"/>
      <c r="O38" s="66"/>
      <c r="P38" s="67"/>
      <c r="Q38" s="32"/>
      <c r="S38" s="7"/>
      <c r="T38" s="17"/>
      <c r="U38" s="17"/>
      <c r="V38" s="17"/>
      <c r="W38" s="17"/>
      <c r="X38" s="17"/>
      <c r="Y38" s="17"/>
      <c r="Z38" s="19"/>
      <c r="AA38" s="4"/>
      <c r="AB38" s="7"/>
      <c r="AC38" s="17"/>
      <c r="AD38" s="17"/>
      <c r="AE38" s="17"/>
      <c r="AF38" s="17"/>
      <c r="AG38" s="17"/>
      <c r="AH38" s="17"/>
      <c r="AI38" s="19"/>
    </row>
    <row r="39" spans="1:24" ht="27" customHeight="1" thickBot="1">
      <c r="A39" s="23" t="s">
        <v>87</v>
      </c>
      <c r="B39" s="44" t="s">
        <v>204</v>
      </c>
      <c r="C39" s="45"/>
      <c r="D39" s="45"/>
      <c r="E39" s="45"/>
      <c r="F39" s="45"/>
      <c r="G39" s="46"/>
      <c r="H39" s="24"/>
      <c r="J39" s="23" t="s">
        <v>205</v>
      </c>
      <c r="K39" s="44" t="s">
        <v>3</v>
      </c>
      <c r="L39" s="45"/>
      <c r="M39" s="45"/>
      <c r="N39" s="45"/>
      <c r="O39" s="45"/>
      <c r="P39" s="46"/>
      <c r="Q39" s="24"/>
      <c r="X39" s="43"/>
    </row>
    <row r="40" ht="27" customHeight="1"/>
    <row r="41" ht="39" customHeight="1"/>
    <row r="42" ht="39" customHeight="1"/>
    <row r="43" ht="39" customHeight="1"/>
    <row r="44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</sheetData>
  <sheetProtection/>
  <mergeCells count="96">
    <mergeCell ref="B39:G39"/>
    <mergeCell ref="K37:P37"/>
    <mergeCell ref="K38:P38"/>
    <mergeCell ref="K39:P39"/>
    <mergeCell ref="B38:G38"/>
    <mergeCell ref="A1:AR1"/>
    <mergeCell ref="A2:AR2"/>
    <mergeCell ref="B37:G37"/>
    <mergeCell ref="K36:P36"/>
    <mergeCell ref="B35:G35"/>
    <mergeCell ref="T35:Y35"/>
    <mergeCell ref="AC35:AH35"/>
    <mergeCell ref="B36:G36"/>
    <mergeCell ref="K35:P35"/>
    <mergeCell ref="T36:Y36"/>
    <mergeCell ref="AC36:AH36"/>
    <mergeCell ref="B33:G33"/>
    <mergeCell ref="K33:P33"/>
    <mergeCell ref="T33:Y33"/>
    <mergeCell ref="AC33:AH33"/>
    <mergeCell ref="B34:G34"/>
    <mergeCell ref="K34:P34"/>
    <mergeCell ref="T34:Y34"/>
    <mergeCell ref="AC34:AH34"/>
    <mergeCell ref="B31:G31"/>
    <mergeCell ref="K31:P31"/>
    <mergeCell ref="T31:Y31"/>
    <mergeCell ref="AC31:AH31"/>
    <mergeCell ref="B32:G32"/>
    <mergeCell ref="K32:P32"/>
    <mergeCell ref="T32:Y32"/>
    <mergeCell ref="AC32:AH32"/>
    <mergeCell ref="B28:G28"/>
    <mergeCell ref="K28:P28"/>
    <mergeCell ref="T28:Y28"/>
    <mergeCell ref="AC28:AH28"/>
    <mergeCell ref="AL26:AQ26"/>
    <mergeCell ref="B27:G27"/>
    <mergeCell ref="K27:P27"/>
    <mergeCell ref="T27:Y27"/>
    <mergeCell ref="AC27:AH27"/>
    <mergeCell ref="AL27:AQ27"/>
    <mergeCell ref="B26:G26"/>
    <mergeCell ref="K26:P26"/>
    <mergeCell ref="T26:Y26"/>
    <mergeCell ref="AC26:AH26"/>
    <mergeCell ref="AL24:AQ24"/>
    <mergeCell ref="B25:G25"/>
    <mergeCell ref="K25:P25"/>
    <mergeCell ref="T25:Y25"/>
    <mergeCell ref="AC25:AH25"/>
    <mergeCell ref="AL25:AQ25"/>
    <mergeCell ref="B24:G24"/>
    <mergeCell ref="K24:P24"/>
    <mergeCell ref="T24:Y24"/>
    <mergeCell ref="AC24:AH24"/>
    <mergeCell ref="AL22:AQ22"/>
    <mergeCell ref="B23:G23"/>
    <mergeCell ref="K23:P23"/>
    <mergeCell ref="T23:Y23"/>
    <mergeCell ref="AC23:AH23"/>
    <mergeCell ref="AL23:AQ23"/>
    <mergeCell ref="B22:G22"/>
    <mergeCell ref="K22:P22"/>
    <mergeCell ref="T22:Y22"/>
    <mergeCell ref="AC22:AH22"/>
    <mergeCell ref="AL20:AQ20"/>
    <mergeCell ref="B21:G21"/>
    <mergeCell ref="K21:P21"/>
    <mergeCell ref="T21:Y21"/>
    <mergeCell ref="AC21:AH21"/>
    <mergeCell ref="AL21:AQ21"/>
    <mergeCell ref="B20:G20"/>
    <mergeCell ref="K20:P20"/>
    <mergeCell ref="T20:Y20"/>
    <mergeCell ref="AC20:AH20"/>
    <mergeCell ref="B8:G8"/>
    <mergeCell ref="K8:P8"/>
    <mergeCell ref="B4:G4"/>
    <mergeCell ref="K4:P4"/>
    <mergeCell ref="B5:G5"/>
    <mergeCell ref="K5:P5"/>
    <mergeCell ref="B6:G6"/>
    <mergeCell ref="K6:P6"/>
    <mergeCell ref="B7:G7"/>
    <mergeCell ref="K7:P7"/>
    <mergeCell ref="AC37:AH37"/>
    <mergeCell ref="B9:G9"/>
    <mergeCell ref="K9:P9"/>
    <mergeCell ref="B10:G10"/>
    <mergeCell ref="K10:P10"/>
    <mergeCell ref="B11:G11"/>
    <mergeCell ref="B29:G29"/>
    <mergeCell ref="K29:P29"/>
    <mergeCell ref="T29:Y29"/>
    <mergeCell ref="AC29:AH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workbookViewId="0" topLeftCell="A4">
      <selection activeCell="E17" sqref="E17:G17"/>
    </sheetView>
  </sheetViews>
  <sheetFormatPr defaultColWidth="3.125" defaultRowHeight="13.5"/>
  <cols>
    <col min="1" max="16384" width="3.125" style="71" customWidth="1"/>
  </cols>
  <sheetData>
    <row r="1" spans="1:44" ht="17.2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70"/>
      <c r="AQ1" s="70"/>
      <c r="AR1" s="70"/>
    </row>
    <row r="2" spans="1:41" ht="13.5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ht="14.25" thickBot="1"/>
    <row r="4" spans="1:42" s="83" customFormat="1" ht="13.5" customHeight="1">
      <c r="A4" s="73" t="s">
        <v>68</v>
      </c>
      <c r="B4" s="74"/>
      <c r="C4" s="74"/>
      <c r="D4" s="74"/>
      <c r="E4" s="75" t="str">
        <f>A5</f>
        <v>府ロク</v>
      </c>
      <c r="F4" s="76"/>
      <c r="G4" s="77"/>
      <c r="H4" s="75" t="str">
        <f>A7</f>
        <v>横河武蔵野</v>
      </c>
      <c r="I4" s="76"/>
      <c r="J4" s="77"/>
      <c r="K4" s="78" t="str">
        <f>A9</f>
        <v>ＦＣ東京むさし</v>
      </c>
      <c r="L4" s="76"/>
      <c r="M4" s="77"/>
      <c r="N4" s="78" t="str">
        <f>A11</f>
        <v>三菱養和調布</v>
      </c>
      <c r="O4" s="76"/>
      <c r="P4" s="76"/>
      <c r="Q4" s="78" t="str">
        <f>A13</f>
        <v>ＦＣ多摩</v>
      </c>
      <c r="R4" s="76"/>
      <c r="S4" s="76"/>
      <c r="T4" s="78" t="str">
        <f>A15</f>
        <v>ＦＣ町田ゼルビア</v>
      </c>
      <c r="U4" s="76"/>
      <c r="V4" s="76"/>
      <c r="W4" s="78" t="str">
        <f>A17</f>
        <v>ヴェルディ調布</v>
      </c>
      <c r="X4" s="76"/>
      <c r="Y4" s="76"/>
      <c r="Z4" s="79" t="s">
        <v>5</v>
      </c>
      <c r="AA4" s="79"/>
      <c r="AB4" s="79" t="s">
        <v>6</v>
      </c>
      <c r="AC4" s="79"/>
      <c r="AD4" s="79" t="s">
        <v>7</v>
      </c>
      <c r="AE4" s="79"/>
      <c r="AF4" s="79" t="s">
        <v>8</v>
      </c>
      <c r="AG4" s="79"/>
      <c r="AH4" s="79" t="s">
        <v>9</v>
      </c>
      <c r="AI4" s="79"/>
      <c r="AJ4" s="79" t="s">
        <v>10</v>
      </c>
      <c r="AK4" s="79"/>
      <c r="AL4" s="80" t="s">
        <v>11</v>
      </c>
      <c r="AM4" s="80"/>
      <c r="AN4" s="79" t="s">
        <v>12</v>
      </c>
      <c r="AO4" s="81"/>
      <c r="AP4" s="82"/>
    </row>
    <row r="5" spans="1:42" s="83" customFormat="1" ht="13.5" customHeight="1">
      <c r="A5" s="84" t="s">
        <v>69</v>
      </c>
      <c r="B5" s="85"/>
      <c r="C5" s="85"/>
      <c r="D5" s="85"/>
      <c r="E5" s="86"/>
      <c r="F5" s="86"/>
      <c r="G5" s="87"/>
      <c r="H5" s="88" t="str">
        <f>IF(E7="○","●",IF(E7="●","○",IF(E7="","","△")))</f>
        <v>●</v>
      </c>
      <c r="I5" s="89"/>
      <c r="J5" s="89"/>
      <c r="K5" s="90" t="str">
        <f>IF(E9="○","●",IF(E9="●","○",IF(E9="","","△")))</f>
        <v>●</v>
      </c>
      <c r="L5" s="89"/>
      <c r="M5" s="91"/>
      <c r="N5" s="88" t="str">
        <f>IF(E11="○","●",IF(E11="●","○",IF(E11="","","△")))</f>
        <v>●</v>
      </c>
      <c r="O5" s="89"/>
      <c r="P5" s="92"/>
      <c r="Q5" s="89" t="str">
        <f>IF(E13="○","●",IF(E13="●","○",IF(E13="","","△")))</f>
        <v>●</v>
      </c>
      <c r="R5" s="89"/>
      <c r="S5" s="89"/>
      <c r="T5" s="88" t="str">
        <f>IF(E15="○","●",IF(E15="●","○",IF(E15="","","△")))</f>
        <v>●</v>
      </c>
      <c r="U5" s="89"/>
      <c r="V5" s="89"/>
      <c r="W5" s="90" t="str">
        <f>IF(E17="○","●",IF(E17="●","○",IF(E17="","","△")))</f>
        <v>○</v>
      </c>
      <c r="X5" s="89"/>
      <c r="Y5" s="92"/>
      <c r="Z5" s="93">
        <f>IF(COUNTIF(B5:Y5,"")=14,"",COUNTIF(B5:Y5,"○"))</f>
        <v>1</v>
      </c>
      <c r="AA5" s="93"/>
      <c r="AB5" s="93">
        <f>IF(COUNTIF(B5:Y5,"")=14,"",COUNTIF(B5:Y5,"●"))</f>
        <v>5</v>
      </c>
      <c r="AC5" s="93"/>
      <c r="AD5" s="93">
        <f>IF(COUNTIF(B5:Y5,"")=14,"",COUNTIF(B5:Y5,"△"))</f>
        <v>0</v>
      </c>
      <c r="AE5" s="93"/>
      <c r="AF5" s="93">
        <f>IF(COUNTIF(B5:Y5,"")=14,"",IF(E6="",0,E6)+IF(H6="",0,H6)+IF(K6="",0,K6)+IF(N6="",0,N6)+IF(Q6="",0,Q6)+IF(T6="",0,T6)+IF(W6="",0,W6))</f>
        <v>6</v>
      </c>
      <c r="AG5" s="93"/>
      <c r="AH5" s="93">
        <f>IF(COUNTIF(B5:Y5,"")=14,"",IF(G6="",0,G6)+IF(J6="",0,J6)+IF(M6="",0,M6)+IF(P6="",0,P6)+IF(S6="",0,S6)+IF(V6="",0,V6)+IF(Y6="",0,Y6))</f>
        <v>21</v>
      </c>
      <c r="AI5" s="93"/>
      <c r="AJ5" s="93">
        <f>IF(COUNTIF(B5:Y5,"")=14,"",Z5*3+AD5)</f>
        <v>3</v>
      </c>
      <c r="AK5" s="93"/>
      <c r="AL5" s="93">
        <f>IF(COUNTIF(B5:Y5,"")=14,"",AF5-AH5)</f>
        <v>-15</v>
      </c>
      <c r="AM5" s="93"/>
      <c r="AN5" s="94">
        <f>IF(COUNTIF(B5:Y5,"")=14,"",RANK(AP5,$AP$5:$AP$18,0))</f>
        <v>7</v>
      </c>
      <c r="AO5" s="95"/>
      <c r="AP5" s="96">
        <f>IF(COUNTIF(B5:Y5,"")=14,"",IF(AL5="",0,AJ5*10000)+AL5*500+AJ5*10)</f>
        <v>22530</v>
      </c>
    </row>
    <row r="6" spans="1:42" s="83" customFormat="1" ht="13.5" customHeight="1">
      <c r="A6" s="97"/>
      <c r="B6" s="85"/>
      <c r="C6" s="85"/>
      <c r="D6" s="85"/>
      <c r="E6" s="98"/>
      <c r="F6" s="98"/>
      <c r="G6" s="99"/>
      <c r="H6" s="100">
        <f>IF(G8="","",G8)</f>
        <v>1</v>
      </c>
      <c r="I6" s="101" t="s">
        <v>13</v>
      </c>
      <c r="J6" s="100">
        <f>IF(E8="","",E8)</f>
        <v>2</v>
      </c>
      <c r="K6" s="102">
        <f>IF(G10="","",G10)</f>
        <v>0</v>
      </c>
      <c r="L6" s="101" t="s">
        <v>13</v>
      </c>
      <c r="M6" s="103">
        <f>IF(E10="","",E10)</f>
        <v>7</v>
      </c>
      <c r="N6" s="100">
        <f>IF(G12="","",G12)</f>
        <v>0</v>
      </c>
      <c r="O6" s="101" t="s">
        <v>13</v>
      </c>
      <c r="P6" s="103">
        <f>IF(E12="","",E12)</f>
        <v>1</v>
      </c>
      <c r="Q6" s="100">
        <f>IF(G14="","",G14)</f>
        <v>0</v>
      </c>
      <c r="R6" s="101" t="s">
        <v>13</v>
      </c>
      <c r="S6" s="103">
        <f>IF(E14="","",E14)</f>
        <v>4</v>
      </c>
      <c r="T6" s="100">
        <f>IF(G16="","",G16)</f>
        <v>1</v>
      </c>
      <c r="U6" s="101" t="s">
        <v>13</v>
      </c>
      <c r="V6" s="100">
        <f>IF(E16="","",E16)</f>
        <v>7</v>
      </c>
      <c r="W6" s="102">
        <f>IF(G18="","",G18)</f>
        <v>4</v>
      </c>
      <c r="X6" s="101" t="s">
        <v>13</v>
      </c>
      <c r="Y6" s="103">
        <f>IF(E18="","",E18)</f>
        <v>0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  <c r="AO6" s="95"/>
      <c r="AP6" s="96"/>
    </row>
    <row r="7" spans="1:42" s="83" customFormat="1" ht="13.5" customHeight="1">
      <c r="A7" s="84" t="s">
        <v>70</v>
      </c>
      <c r="B7" s="85"/>
      <c r="C7" s="85"/>
      <c r="D7" s="85"/>
      <c r="E7" s="89" t="str">
        <f>IF(E8&gt;G8,"○",IF(E8&lt;G8,"●",IF(E8="","","△")))</f>
        <v>○</v>
      </c>
      <c r="F7" s="89"/>
      <c r="G7" s="92"/>
      <c r="H7" s="104"/>
      <c r="I7" s="86"/>
      <c r="J7" s="86"/>
      <c r="K7" s="90" t="str">
        <f>IF(H9="○","●",IF(H9="●","○",IF(H9="","","△")))</f>
        <v>●</v>
      </c>
      <c r="L7" s="89"/>
      <c r="M7" s="91"/>
      <c r="N7" s="88" t="str">
        <f>IF(H11="○","●",IF(H11="●","○",IF(H11="","","△")))</f>
        <v>●</v>
      </c>
      <c r="O7" s="89"/>
      <c r="P7" s="92"/>
      <c r="Q7" s="89" t="str">
        <f>IF(H13="○","●",IF(H13="●","○",IF(H13="","","△")))</f>
        <v>○</v>
      </c>
      <c r="R7" s="89"/>
      <c r="S7" s="92"/>
      <c r="T7" s="89" t="str">
        <f>IF(H15="○","●",IF(H15="●","○",IF(H15="","","△")))</f>
        <v>○</v>
      </c>
      <c r="U7" s="89"/>
      <c r="V7" s="89"/>
      <c r="W7" s="90" t="str">
        <f>IF(H17="○","●",IF(H17="●","○",IF(H17="","","△")))</f>
        <v>○</v>
      </c>
      <c r="X7" s="89"/>
      <c r="Y7" s="92"/>
      <c r="Z7" s="93">
        <f>IF(COUNTIF(B7:Y7,"")=14,"",COUNTIF(B7:Y7,"○"))</f>
        <v>4</v>
      </c>
      <c r="AA7" s="93"/>
      <c r="AB7" s="93">
        <f>IF(COUNTIF(B7:Y7,"")=14,"",COUNTIF(B7:Y7,"●"))</f>
        <v>2</v>
      </c>
      <c r="AC7" s="93"/>
      <c r="AD7" s="93">
        <f>IF(COUNTIF(B7:Y7,"")=14,"",COUNTIF(B7:Y7,"△"))</f>
        <v>0</v>
      </c>
      <c r="AE7" s="93"/>
      <c r="AF7" s="93">
        <f>IF(COUNTIF(B7:Y7,"")=14,"",IF(E8="",0,E8)+IF(H8="",0,H8)+IF(K8="",0,K8)+IF(N8="",0,N8)+IF(Q8="",0,Q8)+IF(T8="",0,T8)+IF(W8="",0,W8))</f>
        <v>16</v>
      </c>
      <c r="AG7" s="93"/>
      <c r="AH7" s="93">
        <f>IF(COUNTIF(B7:Y7,"")=14,"",IF(G8="",0,G8)+IF(J8="",0,J8)+IF(M8="",0,M8)+IF(P8="",0,P8)+IF(S8="",0,S8)+IF(V8="",0,V8)+IF(Y8="",0,Y8))</f>
        <v>5</v>
      </c>
      <c r="AI7" s="93"/>
      <c r="AJ7" s="93">
        <f>IF(COUNTIF(B7:Y7,"")=14,"",Z7*3+AD7)</f>
        <v>12</v>
      </c>
      <c r="AK7" s="93"/>
      <c r="AL7" s="93">
        <f>IF(COUNTIF(B7:Y7,"")=14,"",AF7-AH7)</f>
        <v>11</v>
      </c>
      <c r="AM7" s="93"/>
      <c r="AN7" s="94">
        <f>IF(COUNTIF(B7:Y7,"")=14,"",RANK(AP7,$AP$5:$AP$18,0))</f>
        <v>3</v>
      </c>
      <c r="AO7" s="95"/>
      <c r="AP7" s="96">
        <f>IF(COUNTIF(B7:Y7,"")=14,"",IF(AL7="",0,AJ7*10000)+AL7*500+AJ7*10)</f>
        <v>125620</v>
      </c>
    </row>
    <row r="8" spans="1:42" s="83" customFormat="1" ht="13.5" customHeight="1">
      <c r="A8" s="97"/>
      <c r="B8" s="85"/>
      <c r="C8" s="85"/>
      <c r="D8" s="85"/>
      <c r="E8" s="100">
        <v>2</v>
      </c>
      <c r="F8" s="101" t="s">
        <v>13</v>
      </c>
      <c r="G8" s="103">
        <v>1</v>
      </c>
      <c r="H8" s="105"/>
      <c r="I8" s="98"/>
      <c r="J8" s="98"/>
      <c r="K8" s="102">
        <f>IF(J10="","",J10)</f>
        <v>0</v>
      </c>
      <c r="L8" s="101" t="s">
        <v>13</v>
      </c>
      <c r="M8" s="103">
        <f>IF(H10="","",H10)</f>
        <v>2</v>
      </c>
      <c r="N8" s="100">
        <f>IF(J12="","",J12)</f>
        <v>1</v>
      </c>
      <c r="O8" s="101" t="s">
        <v>13</v>
      </c>
      <c r="P8" s="103">
        <f>IF(H12="","",H12)</f>
        <v>2</v>
      </c>
      <c r="Q8" s="100">
        <f>IF(J14="","",J14)</f>
        <v>3</v>
      </c>
      <c r="R8" s="101" t="s">
        <v>13</v>
      </c>
      <c r="S8" s="103">
        <f>IF(H14="","",H14)</f>
        <v>0</v>
      </c>
      <c r="T8" s="100">
        <f>IF(J16="","",J16)</f>
        <v>2</v>
      </c>
      <c r="U8" s="101" t="s">
        <v>13</v>
      </c>
      <c r="V8" s="100">
        <f>IF(H16="","",H16)</f>
        <v>0</v>
      </c>
      <c r="W8" s="102">
        <f>IF(J18="","",J18)</f>
        <v>8</v>
      </c>
      <c r="X8" s="101" t="s">
        <v>13</v>
      </c>
      <c r="Y8" s="103">
        <f>IF(H18="","",H18)</f>
        <v>0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95"/>
      <c r="AP8" s="96"/>
    </row>
    <row r="9" spans="1:42" s="83" customFormat="1" ht="13.5" customHeight="1">
      <c r="A9" s="84" t="s">
        <v>71</v>
      </c>
      <c r="B9" s="85"/>
      <c r="C9" s="85"/>
      <c r="D9" s="85"/>
      <c r="E9" s="89" t="str">
        <f>IF(E10&gt;G10,"○",IF(E10&lt;G10,"●",IF(E10="","","△")))</f>
        <v>○</v>
      </c>
      <c r="F9" s="89"/>
      <c r="G9" s="91"/>
      <c r="H9" s="88" t="str">
        <f>IF(H10&gt;J10,"○",IF(H10&lt;J10,"●",IF(H10="","","△")))</f>
        <v>○</v>
      </c>
      <c r="I9" s="89"/>
      <c r="J9" s="89"/>
      <c r="K9" s="106"/>
      <c r="L9" s="86"/>
      <c r="M9" s="87"/>
      <c r="N9" s="88" t="str">
        <f>IF(K11="○","●",IF(K11="●","○",IF(K11="","","△")))</f>
        <v>△</v>
      </c>
      <c r="O9" s="89"/>
      <c r="P9" s="92"/>
      <c r="Q9" s="89" t="str">
        <f>IF(K13="○","●",IF(K13="●","○",IF(K13="","","△")))</f>
        <v>●</v>
      </c>
      <c r="R9" s="89"/>
      <c r="S9" s="92"/>
      <c r="T9" s="89" t="str">
        <f>IF(K15="○","●",IF(K15="●","○",IF(K15="","","△")))</f>
        <v>○</v>
      </c>
      <c r="U9" s="89"/>
      <c r="V9" s="89"/>
      <c r="W9" s="90" t="str">
        <f>IF(K17="○","●",IF(K17="●","○",IF(K17="","","△")))</f>
        <v>○</v>
      </c>
      <c r="X9" s="89"/>
      <c r="Y9" s="92"/>
      <c r="Z9" s="93">
        <f>IF(COUNTIF(B9:Y9,"")=14,"",COUNTIF(B9:Y9,"○"))</f>
        <v>4</v>
      </c>
      <c r="AA9" s="93"/>
      <c r="AB9" s="93">
        <f>IF(COUNTIF(B9:Y9,"")=14,"",COUNTIF(B9:Y9,"●"))</f>
        <v>1</v>
      </c>
      <c r="AC9" s="93"/>
      <c r="AD9" s="93">
        <f>IF(COUNTIF(B9:Y9,"")=14,"",COUNTIF(B9:Y9,"△"))</f>
        <v>1</v>
      </c>
      <c r="AE9" s="93"/>
      <c r="AF9" s="93">
        <f>IF(COUNTIF(B9:Y9,"")=14,"",IF(E10="",0,E10)+IF(H10="",0,H10)+IF(K10="",0,K10)+IF(N10="",0,N10)+IF(Q10="",0,Q10)+IF(T10="",0,T10)+IF(W10="",0,W10))</f>
        <v>15</v>
      </c>
      <c r="AG9" s="93"/>
      <c r="AH9" s="93">
        <f>IF(COUNTIF(B9:Y9,"")=14,"",IF(G10="",0,G10)+IF(J10="",0,J10)+IF(M10="",0,M10)+IF(P10="",0,P10)+IF(S10="",0,S10)+IF(V10="",0,V10)+IF(Y10="",0,Y10))</f>
        <v>1</v>
      </c>
      <c r="AI9" s="93"/>
      <c r="AJ9" s="93">
        <f>IF(COUNTIF(B9:Y9,"")=14,"",Z9*3+AD9)</f>
        <v>13</v>
      </c>
      <c r="AK9" s="93"/>
      <c r="AL9" s="93">
        <f>IF(COUNTIF(B9:Y9,"")=14,"",AF9-AH9)</f>
        <v>14</v>
      </c>
      <c r="AM9" s="93"/>
      <c r="AN9" s="94">
        <f>IF(COUNTIF(B9:Y9,"")=14,"",RANK(AP9,$AP$5:$AP$18,0))</f>
        <v>2</v>
      </c>
      <c r="AO9" s="95"/>
      <c r="AP9" s="96">
        <f>IF(COUNTIF(B9:Y9,"")=14,"",IF(AL9="",0,AJ9*10000)+AL9*500+AJ9*10)</f>
        <v>137130</v>
      </c>
    </row>
    <row r="10" spans="1:42" s="83" customFormat="1" ht="13.5" customHeight="1">
      <c r="A10" s="97"/>
      <c r="B10" s="85"/>
      <c r="C10" s="85"/>
      <c r="D10" s="85"/>
      <c r="E10" s="100">
        <v>7</v>
      </c>
      <c r="F10" s="101" t="s">
        <v>13</v>
      </c>
      <c r="G10" s="103">
        <v>0</v>
      </c>
      <c r="H10" s="100">
        <v>2</v>
      </c>
      <c r="I10" s="101" t="s">
        <v>13</v>
      </c>
      <c r="J10" s="100">
        <v>0</v>
      </c>
      <c r="K10" s="107"/>
      <c r="L10" s="98"/>
      <c r="M10" s="99"/>
      <c r="N10" s="100">
        <f>IF(M12="","",M12)</f>
        <v>0</v>
      </c>
      <c r="O10" s="101" t="s">
        <v>13</v>
      </c>
      <c r="P10" s="103">
        <f>IF(K12="","",K12)</f>
        <v>0</v>
      </c>
      <c r="Q10" s="100">
        <f>IF(M14="","",M14)</f>
        <v>0</v>
      </c>
      <c r="R10" s="101" t="s">
        <v>13</v>
      </c>
      <c r="S10" s="103">
        <f>IF(K14="","",K14)</f>
        <v>1</v>
      </c>
      <c r="T10" s="100">
        <f>IF(M16="","",M16)</f>
        <v>5</v>
      </c>
      <c r="U10" s="101" t="s">
        <v>13</v>
      </c>
      <c r="V10" s="100">
        <f>IF(K16="","",K16)</f>
        <v>0</v>
      </c>
      <c r="W10" s="102">
        <f>IF(M18="","",M18)</f>
        <v>1</v>
      </c>
      <c r="X10" s="101" t="s">
        <v>13</v>
      </c>
      <c r="Y10" s="103">
        <f>IF(K18="","",K18)</f>
        <v>0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5"/>
      <c r="AP10" s="96"/>
    </row>
    <row r="11" spans="1:42" s="83" customFormat="1" ht="13.5" customHeight="1">
      <c r="A11" s="84" t="s">
        <v>72</v>
      </c>
      <c r="B11" s="85"/>
      <c r="C11" s="85"/>
      <c r="D11" s="85"/>
      <c r="E11" s="89" t="str">
        <f>IF(E12&gt;G12,"○",IF(E12&lt;G12,"●",IF(E12="","","△")))</f>
        <v>○</v>
      </c>
      <c r="F11" s="89"/>
      <c r="G11" s="91"/>
      <c r="H11" s="88" t="str">
        <f>IF(H12&gt;J12,"○",IF(H12&lt;J12,"●",IF(H12="","","△")))</f>
        <v>○</v>
      </c>
      <c r="I11" s="89"/>
      <c r="J11" s="89"/>
      <c r="K11" s="90" t="str">
        <f>IF(K12&gt;M12,"○",IF(K12&lt;M12,"●",IF(K12="","","△")))</f>
        <v>△</v>
      </c>
      <c r="L11" s="89"/>
      <c r="M11" s="92"/>
      <c r="N11" s="104"/>
      <c r="O11" s="86"/>
      <c r="P11" s="108"/>
      <c r="Q11" s="88" t="str">
        <f>IF(N13="○","●",IF(N13="●","○",IF(N13="","","△")))</f>
        <v>○</v>
      </c>
      <c r="R11" s="89"/>
      <c r="S11" s="92"/>
      <c r="T11" s="89" t="str">
        <f>IF(N15="○","●",IF(N15="●","○",IF(N15="","","△")))</f>
        <v>○</v>
      </c>
      <c r="U11" s="89"/>
      <c r="V11" s="89"/>
      <c r="W11" s="90" t="str">
        <f>IF(N17="○","●",IF(N17="●","○",IF(N17="","","△")))</f>
        <v>△</v>
      </c>
      <c r="X11" s="89"/>
      <c r="Y11" s="92"/>
      <c r="Z11" s="93">
        <f>IF(COUNTIF(B11:Y11,"")=14,"",COUNTIF(B11:Y11,"○"))</f>
        <v>4</v>
      </c>
      <c r="AA11" s="93"/>
      <c r="AB11" s="93">
        <f>IF(COUNTIF(B11:Y11,"")=14,"",COUNTIF(B11:Y11,"●"))</f>
        <v>0</v>
      </c>
      <c r="AC11" s="93"/>
      <c r="AD11" s="93">
        <f>IF(COUNTIF(B11:Y11,"")=14,"",COUNTIF(B11:Y11,"△"))</f>
        <v>2</v>
      </c>
      <c r="AE11" s="93"/>
      <c r="AF11" s="93">
        <f>IF(COUNTIF(B11:Y11,"")=14,"",IF(E12="",0,E12)+IF(H12="",0,H12)+IF(K12="",0,K12)+IF(N12="",0,N12)+IF(Q12="",0,Q12)+IF(T12="",0,T12)+IF(W12="",0,W12))</f>
        <v>10</v>
      </c>
      <c r="AG11" s="93"/>
      <c r="AH11" s="93">
        <f>IF(COUNTIF(B11:Y11,"")=14,"",IF(G12="",0,G12)+IF(J12="",0,J12)+IF(M12="",0,M12)+IF(P12="",0,P12)+IF(S12="",0,S12)+IF(V12="",0,V12)+IF(Y12="",0,Y12))</f>
        <v>3</v>
      </c>
      <c r="AI11" s="93"/>
      <c r="AJ11" s="93">
        <f>IF(COUNTIF(B11:Y11,"")=14,"",Z11*3+AD11)</f>
        <v>14</v>
      </c>
      <c r="AK11" s="93"/>
      <c r="AL11" s="93">
        <f>IF(COUNTIF(B11:Y11,"")=14,"",AF11-AH11)</f>
        <v>7</v>
      </c>
      <c r="AM11" s="93"/>
      <c r="AN11" s="94">
        <f>IF(COUNTIF(B11:Y11,"")=14,"",RANK(AP11,$AP$5:$AP$18,0))</f>
        <v>1</v>
      </c>
      <c r="AO11" s="95"/>
      <c r="AP11" s="96">
        <f>IF(COUNTIF(B11:Y11,"")=14,"",IF(AL11="",0,AJ11*10000)+AL11*500+AJ11*10)</f>
        <v>143640</v>
      </c>
    </row>
    <row r="12" spans="1:42" s="83" customFormat="1" ht="13.5" customHeight="1">
      <c r="A12" s="97"/>
      <c r="B12" s="85"/>
      <c r="C12" s="85"/>
      <c r="D12" s="85"/>
      <c r="E12" s="100">
        <v>1</v>
      </c>
      <c r="F12" s="101" t="s">
        <v>13</v>
      </c>
      <c r="G12" s="103">
        <v>0</v>
      </c>
      <c r="H12" s="100">
        <v>2</v>
      </c>
      <c r="I12" s="101" t="s">
        <v>13</v>
      </c>
      <c r="J12" s="100">
        <v>1</v>
      </c>
      <c r="K12" s="102">
        <v>0</v>
      </c>
      <c r="L12" s="101" t="s">
        <v>13</v>
      </c>
      <c r="M12" s="103">
        <v>0</v>
      </c>
      <c r="N12" s="105"/>
      <c r="O12" s="98"/>
      <c r="P12" s="109"/>
      <c r="Q12" s="100">
        <f>IF(P14="","",P14)</f>
        <v>1</v>
      </c>
      <c r="R12" s="101" t="s">
        <v>13</v>
      </c>
      <c r="S12" s="100">
        <f>IF(N14="","",N14)</f>
        <v>0</v>
      </c>
      <c r="T12" s="102">
        <f>IF(P16="","",P16)</f>
        <v>6</v>
      </c>
      <c r="U12" s="101" t="s">
        <v>13</v>
      </c>
      <c r="V12" s="100">
        <f>IF(N16="","",N16)</f>
        <v>2</v>
      </c>
      <c r="W12" s="102">
        <f>IF(P18="","",P18)</f>
        <v>0</v>
      </c>
      <c r="X12" s="101" t="s">
        <v>13</v>
      </c>
      <c r="Y12" s="103">
        <f>IF(N18="","",N18)</f>
        <v>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4"/>
      <c r="AO12" s="95"/>
      <c r="AP12" s="96"/>
    </row>
    <row r="13" spans="1:42" s="83" customFormat="1" ht="13.5" customHeight="1">
      <c r="A13" s="84" t="s">
        <v>73</v>
      </c>
      <c r="B13" s="85"/>
      <c r="C13" s="85"/>
      <c r="D13" s="85"/>
      <c r="E13" s="89" t="str">
        <f>IF(E14&gt;G14,"○",IF(E14&lt;G14,"●",IF(E14="","","△")))</f>
        <v>○</v>
      </c>
      <c r="F13" s="89"/>
      <c r="G13" s="91"/>
      <c r="H13" s="88" t="str">
        <f>IF(H14&gt;J14,"○",IF(H14&lt;J14,"●",IF(H14="","","△")))</f>
        <v>●</v>
      </c>
      <c r="I13" s="89"/>
      <c r="J13" s="89"/>
      <c r="K13" s="90" t="str">
        <f>IF(K14&gt;M14,"○",IF(K14&lt;M14,"●",IF(K14="","","△")))</f>
        <v>○</v>
      </c>
      <c r="L13" s="89"/>
      <c r="M13" s="92"/>
      <c r="N13" s="90" t="str">
        <f>IF(N14&gt;P14,"○",IF(N14&lt;P14,"●",IF(N14="","","△")))</f>
        <v>●</v>
      </c>
      <c r="O13" s="89"/>
      <c r="P13" s="92"/>
      <c r="Q13" s="86"/>
      <c r="R13" s="86"/>
      <c r="S13" s="108"/>
      <c r="T13" s="89" t="str">
        <f>IF(Q15="○","●",IF(Q15="●","○",IF(Q15="","","△")))</f>
        <v>○</v>
      </c>
      <c r="U13" s="89"/>
      <c r="V13" s="89"/>
      <c r="W13" s="90" t="str">
        <f>IF(Q17="○","●",IF(Q17="●","○",IF(Q17="","","△")))</f>
        <v>○</v>
      </c>
      <c r="X13" s="89"/>
      <c r="Y13" s="92"/>
      <c r="Z13" s="93">
        <f>IF(COUNTIF(B13:Y13,"")=14,"",COUNTIF(B13:Y13,"○"))</f>
        <v>4</v>
      </c>
      <c r="AA13" s="93"/>
      <c r="AB13" s="93">
        <f>IF(COUNTIF(B13:Y13,"")=14,"",COUNTIF(B13:Y13,"●"))</f>
        <v>2</v>
      </c>
      <c r="AC13" s="93"/>
      <c r="AD13" s="93">
        <f>IF(COUNTIF(B13:Y13,"")=14,"",COUNTIF(B13:Y13,"△"))</f>
        <v>0</v>
      </c>
      <c r="AE13" s="93"/>
      <c r="AF13" s="93">
        <f>IF(COUNTIF(B13:Y13,"")=14,"",IF(E14="",0,E14)+IF(H14="",0,H14)+IF(K14="",0,K14)+IF(N14="",0,N14)+IF(Q14="",0,Q14)+IF(T14="",0,T14)+IF(W14="",0,W14))</f>
        <v>12</v>
      </c>
      <c r="AG13" s="93"/>
      <c r="AH13" s="93">
        <f>IF(COUNTIF(B13:Y13,"")=14,"",IF(G14="",0,G14)+IF(J14="",0,J14)+IF(M14="",0,M14)+IF(P14="",0,P14)+IF(S14="",0,S14)+IF(V14="",0,V14)+IF(Y14="",0,Y14))</f>
        <v>6</v>
      </c>
      <c r="AI13" s="93"/>
      <c r="AJ13" s="93">
        <f>IF(COUNTIF(B13:Y13,"")=14,"",Z13*3+AD13)</f>
        <v>12</v>
      </c>
      <c r="AK13" s="93"/>
      <c r="AL13" s="93">
        <f>IF(COUNTIF(B13:Y13,"")=14,"",AF13-AH13)</f>
        <v>6</v>
      </c>
      <c r="AM13" s="93"/>
      <c r="AN13" s="94">
        <f>IF(COUNTIF(B13:Y13,"")=14,"",RANK(AP13,$AP$5:$AP$18,0))</f>
        <v>4</v>
      </c>
      <c r="AO13" s="95"/>
      <c r="AP13" s="96">
        <f>IF(COUNTIF(B13:Y13,"")=14,"",IF(AL13="",0,AJ13*10000)+AL13*500+AJ13*10)</f>
        <v>123120</v>
      </c>
    </row>
    <row r="14" spans="1:42" s="83" customFormat="1" ht="13.5" customHeight="1">
      <c r="A14" s="97"/>
      <c r="B14" s="85"/>
      <c r="C14" s="85"/>
      <c r="D14" s="85"/>
      <c r="E14" s="100">
        <v>4</v>
      </c>
      <c r="F14" s="101" t="s">
        <v>13</v>
      </c>
      <c r="G14" s="103">
        <v>0</v>
      </c>
      <c r="H14" s="100">
        <v>0</v>
      </c>
      <c r="I14" s="110" t="s">
        <v>240</v>
      </c>
      <c r="J14" s="100">
        <v>3</v>
      </c>
      <c r="K14" s="102">
        <v>1</v>
      </c>
      <c r="L14" s="101" t="s">
        <v>13</v>
      </c>
      <c r="M14" s="103">
        <v>0</v>
      </c>
      <c r="N14" s="100">
        <v>0</v>
      </c>
      <c r="O14" s="101" t="s">
        <v>13</v>
      </c>
      <c r="P14" s="103">
        <v>1</v>
      </c>
      <c r="Q14" s="98"/>
      <c r="R14" s="98"/>
      <c r="S14" s="109"/>
      <c r="T14" s="100">
        <f>IF(S16="","",S16)</f>
        <v>2</v>
      </c>
      <c r="U14" s="101" t="s">
        <v>13</v>
      </c>
      <c r="V14" s="100">
        <f>IF(Q16="","",Q16)</f>
        <v>1</v>
      </c>
      <c r="W14" s="102">
        <f>IF(S18="","",S18)</f>
        <v>5</v>
      </c>
      <c r="X14" s="101" t="s">
        <v>13</v>
      </c>
      <c r="Y14" s="103">
        <f>IF(Q18="","",Q18)</f>
        <v>1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  <c r="AO14" s="95"/>
      <c r="AP14" s="96"/>
    </row>
    <row r="15" spans="1:42" s="83" customFormat="1" ht="13.5" customHeight="1">
      <c r="A15" s="84" t="s">
        <v>74</v>
      </c>
      <c r="B15" s="85"/>
      <c r="C15" s="85"/>
      <c r="D15" s="85"/>
      <c r="E15" s="89" t="str">
        <f>IF(E16&gt;G16,"○",IF(E16&lt;G16,"●",IF(E16="","","△")))</f>
        <v>○</v>
      </c>
      <c r="F15" s="89"/>
      <c r="G15" s="91"/>
      <c r="H15" s="88" t="str">
        <f>IF(H16&gt;J16,"○",IF(H16&lt;J16,"●",IF(H16="","","△")))</f>
        <v>●</v>
      </c>
      <c r="I15" s="89"/>
      <c r="J15" s="89"/>
      <c r="K15" s="90" t="str">
        <f>IF(K16&gt;M16,"○",IF(K16&lt;M16,"●",IF(K16="","","△")))</f>
        <v>●</v>
      </c>
      <c r="L15" s="89"/>
      <c r="M15" s="92"/>
      <c r="N15" s="90" t="str">
        <f>IF(N16&gt;P16,"○",IF(N16&lt;P16,"●",IF(N16="","","△")))</f>
        <v>●</v>
      </c>
      <c r="O15" s="89"/>
      <c r="P15" s="92"/>
      <c r="Q15" s="90" t="str">
        <f>IF(Q16&gt;S16,"○",IF(Q16&lt;S16,"●",IF(Q16="","","△")))</f>
        <v>●</v>
      </c>
      <c r="R15" s="89"/>
      <c r="S15" s="92"/>
      <c r="T15" s="86"/>
      <c r="U15" s="86"/>
      <c r="V15" s="86"/>
      <c r="W15" s="90" t="str">
        <f>IF(T17="○","●",IF(T17="●","○",IF(T17="","","△")))</f>
        <v>●</v>
      </c>
      <c r="X15" s="89"/>
      <c r="Y15" s="92"/>
      <c r="Z15" s="93">
        <f>IF(COUNTIF(B15:Y15,"")=14,"",COUNTIF(B15:Y15,"○"))</f>
        <v>1</v>
      </c>
      <c r="AA15" s="93"/>
      <c r="AB15" s="93">
        <f>IF(COUNTIF(B15:Y15,"")=14,"",COUNTIF(B15:Y15,"●"))</f>
        <v>5</v>
      </c>
      <c r="AC15" s="93"/>
      <c r="AD15" s="93">
        <f>IF(COUNTIF(B15:Y15,"")=14,"",COUNTIF(B15:Y15,"△"))</f>
        <v>0</v>
      </c>
      <c r="AE15" s="93"/>
      <c r="AF15" s="93">
        <f>IF(COUNTIF(B15:Y15,"")=14,"",IF(E16="",0,E16)+IF(H16="",0,H16)+IF(K16="",0,K16)+IF(N16="",0,N16)+IF(Q16="",0,Q16)+IF(T16="",0,T16)+IF(W16="",0,W16))</f>
        <v>10</v>
      </c>
      <c r="AG15" s="93"/>
      <c r="AH15" s="93">
        <f>IF(COUNTIF(B15:Y15,"")=14,"",IF(G16="",0,G16)+IF(J16="",0,J16)+IF(M16="",0,M16)+IF(P16="",0,P16)+IF(S16="",0,S16)+IF(V16="",0,V16)+IF(Y16="",0,Y16))</f>
        <v>17</v>
      </c>
      <c r="AI15" s="93"/>
      <c r="AJ15" s="93">
        <f>IF(COUNTIF(B15:Y15,"")=14,"",Z15*3+AD15)</f>
        <v>3</v>
      </c>
      <c r="AK15" s="93"/>
      <c r="AL15" s="93">
        <f>IF(COUNTIF(B15:Y15,"")=14,"",AF15-AH15)</f>
        <v>-7</v>
      </c>
      <c r="AM15" s="93"/>
      <c r="AN15" s="94">
        <f>IF(COUNTIF(B15:Y15,"")=14,"",RANK(AP15,$AP$5:$AP$18,0))</f>
        <v>6</v>
      </c>
      <c r="AO15" s="95"/>
      <c r="AP15" s="96">
        <f>IF(COUNTIF(B15:Y15,"")=14,"",IF(AL15="",0,AJ15*10000)+AL15*500+AJ15*10)</f>
        <v>26530</v>
      </c>
    </row>
    <row r="16" spans="1:42" s="83" customFormat="1" ht="13.5" customHeight="1">
      <c r="A16" s="97"/>
      <c r="B16" s="85"/>
      <c r="C16" s="85"/>
      <c r="D16" s="85"/>
      <c r="E16" s="100">
        <v>7</v>
      </c>
      <c r="F16" s="101" t="s">
        <v>13</v>
      </c>
      <c r="G16" s="103">
        <v>1</v>
      </c>
      <c r="H16" s="100">
        <v>0</v>
      </c>
      <c r="I16" s="101" t="s">
        <v>13</v>
      </c>
      <c r="J16" s="100">
        <v>2</v>
      </c>
      <c r="K16" s="102">
        <v>0</v>
      </c>
      <c r="L16" s="101" t="s">
        <v>13</v>
      </c>
      <c r="M16" s="103">
        <v>5</v>
      </c>
      <c r="N16" s="100">
        <v>2</v>
      </c>
      <c r="O16" s="101" t="s">
        <v>13</v>
      </c>
      <c r="P16" s="103">
        <v>6</v>
      </c>
      <c r="Q16" s="100">
        <v>1</v>
      </c>
      <c r="R16" s="101" t="s">
        <v>13</v>
      </c>
      <c r="S16" s="103">
        <v>2</v>
      </c>
      <c r="T16" s="98"/>
      <c r="U16" s="98"/>
      <c r="V16" s="98"/>
      <c r="W16" s="102">
        <f>IF(V18="","",V18)</f>
        <v>0</v>
      </c>
      <c r="X16" s="101" t="s">
        <v>13</v>
      </c>
      <c r="Y16" s="103">
        <f>IF(T18="","",T18)</f>
        <v>1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4"/>
      <c r="AO16" s="95"/>
      <c r="AP16" s="96"/>
    </row>
    <row r="17" spans="1:42" s="83" customFormat="1" ht="13.5" customHeight="1">
      <c r="A17" s="111" t="s">
        <v>75</v>
      </c>
      <c r="B17" s="112"/>
      <c r="C17" s="112"/>
      <c r="D17" s="112"/>
      <c r="E17" s="113" t="str">
        <f>IF(E18&gt;G18,"○",IF(E18&lt;G18,"●",IF(E18="","","△")))</f>
        <v>●</v>
      </c>
      <c r="F17" s="113"/>
      <c r="G17" s="114"/>
      <c r="H17" s="115" t="str">
        <f>IF(H18&gt;J18,"○",IF(H18&lt;J18,"●",IF(H18="","","△")))</f>
        <v>●</v>
      </c>
      <c r="I17" s="113"/>
      <c r="J17" s="113"/>
      <c r="K17" s="116" t="str">
        <f>IF(K18&gt;M18,"○",IF(K18&lt;M18,"●",IF(K18="","","△")))</f>
        <v>●</v>
      </c>
      <c r="L17" s="113"/>
      <c r="M17" s="117"/>
      <c r="N17" s="116" t="str">
        <f>IF(N18&gt;P18,"○",IF(N18&lt;P18,"●",IF(N18="","","△")))</f>
        <v>△</v>
      </c>
      <c r="O17" s="113"/>
      <c r="P17" s="117"/>
      <c r="Q17" s="116" t="str">
        <f>IF(Q18&gt;S18,"○",IF(Q18&lt;S18,"●",IF(Q18="","","△")))</f>
        <v>●</v>
      </c>
      <c r="R17" s="113"/>
      <c r="S17" s="117"/>
      <c r="T17" s="116" t="str">
        <f>IF(T18&gt;V18,"○",IF(T18&lt;V18,"●",IF(T18="","","△")))</f>
        <v>○</v>
      </c>
      <c r="U17" s="113"/>
      <c r="V17" s="117"/>
      <c r="W17" s="118"/>
      <c r="X17" s="119"/>
      <c r="Y17" s="120"/>
      <c r="Z17" s="93">
        <f>IF(COUNTIF(B17:Y17,"")=14,"",COUNTIF(B17:Y17,"○"))</f>
        <v>1</v>
      </c>
      <c r="AA17" s="93"/>
      <c r="AB17" s="93">
        <f>IF(COUNTIF(B17:Y17,"")=14,"",COUNTIF(B17:Y17,"●"))</f>
        <v>4</v>
      </c>
      <c r="AC17" s="93"/>
      <c r="AD17" s="93">
        <f>IF(COUNTIF(B17:Y17,"")=14,"",COUNTIF(B17:Y17,"△"))</f>
        <v>1</v>
      </c>
      <c r="AE17" s="93"/>
      <c r="AF17" s="93">
        <f>IF(COUNTIF(B17:Y17,"")=14,"",IF(E18="",0,E18)+IF(H18="",0,H18)+IF(K18="",0,K18)+IF(N18="",0,N18)+IF(Q18="",0,Q18)+IF(T18="",0,T18)+IF(W18="",0,W18))</f>
        <v>2</v>
      </c>
      <c r="AG17" s="93"/>
      <c r="AH17" s="93">
        <f>IF(COUNTIF(B17:Y17,"")=14,"",IF(G18="",0,G18)+IF(J18="",0,J18)+IF(M18="",0,M18)+IF(P18="",0,P18)+IF(S18="",0,S18)+IF(V18="",0,V18)+IF(Y18="",0,Y18))</f>
        <v>18</v>
      </c>
      <c r="AI17" s="93"/>
      <c r="AJ17" s="93">
        <f>IF(COUNTIF(B17:Y17,"")=14,"",Z17*3+AD17)</f>
        <v>4</v>
      </c>
      <c r="AK17" s="93"/>
      <c r="AL17" s="93">
        <f>IF(COUNTIF(B17:Y17,"")=14,"",AF17-AH17)</f>
        <v>-16</v>
      </c>
      <c r="AM17" s="93"/>
      <c r="AN17" s="94">
        <f>IF(COUNTIF(B17:Y17,"")=14,"",RANK(AP17,$AP$5:$AP$18,0))</f>
        <v>5</v>
      </c>
      <c r="AO17" s="95"/>
      <c r="AP17" s="96">
        <f>IF(COUNTIF(B17:Y17,"")=14,"",IF(AL17="",0,AJ17*10000)+AL17*500+AJ17*10)</f>
        <v>32040</v>
      </c>
    </row>
    <row r="18" spans="1:42" s="83" customFormat="1" ht="13.5" customHeight="1" thickBot="1">
      <c r="A18" s="121"/>
      <c r="B18" s="122"/>
      <c r="C18" s="122"/>
      <c r="D18" s="122"/>
      <c r="E18" s="123">
        <v>0</v>
      </c>
      <c r="F18" s="124" t="s">
        <v>13</v>
      </c>
      <c r="G18" s="125">
        <v>4</v>
      </c>
      <c r="H18" s="123">
        <v>0</v>
      </c>
      <c r="I18" s="124" t="s">
        <v>13</v>
      </c>
      <c r="J18" s="123">
        <v>8</v>
      </c>
      <c r="K18" s="126">
        <v>0</v>
      </c>
      <c r="L18" s="124" t="s">
        <v>13</v>
      </c>
      <c r="M18" s="125">
        <v>1</v>
      </c>
      <c r="N18" s="123">
        <v>0</v>
      </c>
      <c r="O18" s="124" t="s">
        <v>13</v>
      </c>
      <c r="P18" s="125">
        <v>0</v>
      </c>
      <c r="Q18" s="123">
        <v>1</v>
      </c>
      <c r="R18" s="124" t="s">
        <v>13</v>
      </c>
      <c r="S18" s="125">
        <v>5</v>
      </c>
      <c r="T18" s="127">
        <v>1</v>
      </c>
      <c r="U18" s="124" t="s">
        <v>13</v>
      </c>
      <c r="V18" s="128">
        <v>0</v>
      </c>
      <c r="W18" s="129"/>
      <c r="X18" s="130"/>
      <c r="Y18" s="131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  <c r="AO18" s="134"/>
      <c r="AP18" s="96"/>
    </row>
    <row r="20" ht="14.25" thickBot="1"/>
    <row r="21" spans="1:39" s="83" customFormat="1" ht="15.75" customHeight="1">
      <c r="A21" s="73" t="s">
        <v>76</v>
      </c>
      <c r="B21" s="74"/>
      <c r="C21" s="74"/>
      <c r="D21" s="74"/>
      <c r="E21" s="75" t="str">
        <f>A22</f>
        <v>ジェファ</v>
      </c>
      <c r="F21" s="76"/>
      <c r="G21" s="77"/>
      <c r="H21" s="78" t="str">
        <f>A24</f>
        <v>Ｆｏｒｚａ’０２</v>
      </c>
      <c r="I21" s="76"/>
      <c r="J21" s="77"/>
      <c r="K21" s="78" t="str">
        <f>A26</f>
        <v>町田ＪＦＣ</v>
      </c>
      <c r="L21" s="76"/>
      <c r="M21" s="77"/>
      <c r="N21" s="78" t="str">
        <f>A28</f>
        <v>ＦＲＩＥＮＤＬＹ</v>
      </c>
      <c r="O21" s="76"/>
      <c r="P21" s="76"/>
      <c r="Q21" s="78" t="str">
        <f>A30</f>
        <v>インテリオール</v>
      </c>
      <c r="R21" s="76"/>
      <c r="S21" s="76"/>
      <c r="T21" s="78" t="str">
        <f>A32</f>
        <v>ＦＣ府中</v>
      </c>
      <c r="U21" s="76"/>
      <c r="V21" s="76"/>
      <c r="W21" s="79" t="s">
        <v>5</v>
      </c>
      <c r="X21" s="79"/>
      <c r="Y21" s="79" t="s">
        <v>6</v>
      </c>
      <c r="Z21" s="79"/>
      <c r="AA21" s="79" t="s">
        <v>7</v>
      </c>
      <c r="AB21" s="79"/>
      <c r="AC21" s="79" t="s">
        <v>8</v>
      </c>
      <c r="AD21" s="79"/>
      <c r="AE21" s="79" t="s">
        <v>9</v>
      </c>
      <c r="AF21" s="79"/>
      <c r="AG21" s="79" t="s">
        <v>10</v>
      </c>
      <c r="AH21" s="79"/>
      <c r="AI21" s="80" t="s">
        <v>11</v>
      </c>
      <c r="AJ21" s="80"/>
      <c r="AK21" s="79" t="s">
        <v>12</v>
      </c>
      <c r="AL21" s="81"/>
      <c r="AM21" s="82"/>
    </row>
    <row r="22" spans="1:39" s="83" customFormat="1" ht="15.75" customHeight="1">
      <c r="A22" s="84" t="s">
        <v>210</v>
      </c>
      <c r="B22" s="85"/>
      <c r="C22" s="85"/>
      <c r="D22" s="85"/>
      <c r="E22" s="86"/>
      <c r="F22" s="86"/>
      <c r="G22" s="87"/>
      <c r="H22" s="88" t="str">
        <f>IF(E24="○","●",IF(E24="●","○",IF(E24="","","△")))</f>
        <v>●</v>
      </c>
      <c r="I22" s="89"/>
      <c r="J22" s="89"/>
      <c r="K22" s="90" t="str">
        <f>IF(E26="○","●",IF(E26="●","○",IF(E26="","","△")))</f>
        <v>●</v>
      </c>
      <c r="L22" s="89"/>
      <c r="M22" s="91"/>
      <c r="N22" s="88" t="str">
        <f>IF(E28="○","●",IF(E28="●","○",IF(E28="","","△")))</f>
        <v>△</v>
      </c>
      <c r="O22" s="89"/>
      <c r="P22" s="92"/>
      <c r="Q22" s="89" t="str">
        <f>IF(E30="○","●",IF(E30="●","○",IF(E30="","","△")))</f>
        <v>○</v>
      </c>
      <c r="R22" s="89"/>
      <c r="S22" s="89"/>
      <c r="T22" s="88" t="str">
        <f>IF(E32="○","●",IF(E32="●","○",IF(E32="","","△")))</f>
        <v>○</v>
      </c>
      <c r="U22" s="89"/>
      <c r="V22" s="89"/>
      <c r="W22" s="93">
        <f>IF(COUNTIF(B22:V22,"")=14,"",COUNTIF(B22:V22,"○"))</f>
        <v>2</v>
      </c>
      <c r="X22" s="93"/>
      <c r="Y22" s="93">
        <f>IF(COUNTIF(B22:V22,"")=14,"",COUNTIF(B22:V22,"●"))</f>
        <v>2</v>
      </c>
      <c r="Z22" s="93"/>
      <c r="AA22" s="93">
        <f>IF(COUNTIF(B22:V22,"")=14,"",COUNTIF(B22:V22,"△"))</f>
        <v>1</v>
      </c>
      <c r="AB22" s="93"/>
      <c r="AC22" s="93">
        <f>IF(COUNTIF(B22:V22,"")=14,"",IF(E23="",0,E23)+IF(H23="",0,H23)+IF(K23="",0,K23)+IF(N23="",0,N23)+IF(Q23="",0,Q23)+IF(T23="",0,T23))</f>
        <v>9</v>
      </c>
      <c r="AD22" s="93"/>
      <c r="AE22" s="93">
        <f>IF(COUNTIF(B22:V22,"")=14,"",IF(G23="",0,G23)+IF(J23="",0,J23)+IF(M23="",0,M23)+IF(P23="",0,P23)+IF(S23="",0,S23)+IF(V23="",0,V23))</f>
        <v>5</v>
      </c>
      <c r="AF22" s="93"/>
      <c r="AG22" s="93">
        <f>IF(COUNTIF(B22:V22,"")=14,"",W22*3+AA22)</f>
        <v>7</v>
      </c>
      <c r="AH22" s="93"/>
      <c r="AI22" s="93">
        <f>IF(COUNTIF(B22:V22,"")=14,"",AC22-AE22)</f>
        <v>4</v>
      </c>
      <c r="AJ22" s="93"/>
      <c r="AK22" s="94">
        <f>IF(COUNTIF(B22:V22,"")=14,"",RANK(AM22,$AM$22:$AM$33,0))</f>
        <v>3</v>
      </c>
      <c r="AL22" s="95"/>
      <c r="AM22" s="96">
        <f>IF(COUNTIF(B22:V22,"")=14,"",IF(AI22="",0,AG22*10000)+AI22*500+AG22*10)</f>
        <v>72070</v>
      </c>
    </row>
    <row r="23" spans="1:39" s="83" customFormat="1" ht="15.75" customHeight="1">
      <c r="A23" s="97"/>
      <c r="B23" s="85"/>
      <c r="C23" s="85"/>
      <c r="D23" s="85"/>
      <c r="E23" s="98"/>
      <c r="F23" s="98"/>
      <c r="G23" s="99"/>
      <c r="H23" s="100">
        <f>IF(G25="","",G25)</f>
        <v>1</v>
      </c>
      <c r="I23" s="101" t="s">
        <v>13</v>
      </c>
      <c r="J23" s="100">
        <f>IF(E25="","",E25)</f>
        <v>2</v>
      </c>
      <c r="K23" s="102">
        <f>IF(G27="","",G27)</f>
        <v>1</v>
      </c>
      <c r="L23" s="101" t="s">
        <v>13</v>
      </c>
      <c r="M23" s="103">
        <f>IF(E27="","",E27)</f>
        <v>3</v>
      </c>
      <c r="N23" s="100">
        <f>IF(G29="","",G29)</f>
        <v>0</v>
      </c>
      <c r="O23" s="101" t="s">
        <v>13</v>
      </c>
      <c r="P23" s="103">
        <f>IF(E29="","",E29)</f>
        <v>0</v>
      </c>
      <c r="Q23" s="100">
        <f>IF(G31="","",G31)</f>
        <v>3</v>
      </c>
      <c r="R23" s="101" t="s">
        <v>13</v>
      </c>
      <c r="S23" s="103">
        <f>IF(E31="","",E31)</f>
        <v>0</v>
      </c>
      <c r="T23" s="100">
        <f>IF(G33="","",G33)</f>
        <v>4</v>
      </c>
      <c r="U23" s="101" t="s">
        <v>13</v>
      </c>
      <c r="V23" s="100">
        <f>IF(E33="","",E33)</f>
        <v>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95"/>
      <c r="AM23" s="96"/>
    </row>
    <row r="24" spans="1:39" s="83" customFormat="1" ht="15.75" customHeight="1">
      <c r="A24" s="84" t="s">
        <v>211</v>
      </c>
      <c r="B24" s="85"/>
      <c r="C24" s="85"/>
      <c r="D24" s="85"/>
      <c r="E24" s="89" t="str">
        <f>IF(E25&gt;G25,"○",IF(E25&lt;G25,"●",IF(E25="","","△")))</f>
        <v>○</v>
      </c>
      <c r="F24" s="89"/>
      <c r="G24" s="92"/>
      <c r="H24" s="104"/>
      <c r="I24" s="86"/>
      <c r="J24" s="86"/>
      <c r="K24" s="90" t="str">
        <f>IF(H26="○","●",IF(H26="●","○",IF(H26="","","△")))</f>
        <v>○</v>
      </c>
      <c r="L24" s="89"/>
      <c r="M24" s="91"/>
      <c r="N24" s="88" t="str">
        <f>IF(H28="○","●",IF(H28="●","○",IF(H28="","","△")))</f>
        <v>●</v>
      </c>
      <c r="O24" s="89"/>
      <c r="P24" s="92"/>
      <c r="Q24" s="89" t="str">
        <f>IF(H30="○","●",IF(H30="●","○",IF(H30="","","△")))</f>
        <v>●</v>
      </c>
      <c r="R24" s="89"/>
      <c r="S24" s="92"/>
      <c r="T24" s="89">
        <f>IF(H32="○","●",IF(H32="●","○",IF(H32="","","△")))</f>
      </c>
      <c r="U24" s="89"/>
      <c r="V24" s="89"/>
      <c r="W24" s="93">
        <f>IF(COUNTIF(B24:V24,"")=14,"",COUNTIF(B24:V24,"○"))</f>
        <v>2</v>
      </c>
      <c r="X24" s="93"/>
      <c r="Y24" s="93">
        <f>IF(COUNTIF(B24:V24,"")=14,"",COUNTIF(B24:V24,"●"))</f>
        <v>2</v>
      </c>
      <c r="Z24" s="93"/>
      <c r="AA24" s="93">
        <f>IF(COUNTIF(B24:V24,"")=14,"",COUNTIF(B24:V24,"△"))</f>
        <v>0</v>
      </c>
      <c r="AB24" s="93"/>
      <c r="AC24" s="93">
        <f>IF(COUNTIF(B24:V24,"")=14,"",IF(E25="",0,E25)+IF(H25="",0,H25)+IF(K25="",0,K25)+IF(N25="",0,N25)+IF(Q25="",0,Q25)+IF(T25="",0,T25))</f>
        <v>3</v>
      </c>
      <c r="AD24" s="93"/>
      <c r="AE24" s="93">
        <f>IF(COUNTIF(B24:V24,"")=14,"",IF(G25="",0,G25)+IF(J25="",0,J25)+IF(M25="",0,M25)+IF(P25="",0,P25)+IF(S25="",0,S25)+IF(V25="",0,V25))</f>
        <v>3</v>
      </c>
      <c r="AF24" s="93"/>
      <c r="AG24" s="93">
        <f>IF(COUNTIF(B24:V24,"")=14,"",W24*3+AA24)</f>
        <v>6</v>
      </c>
      <c r="AH24" s="93"/>
      <c r="AI24" s="93">
        <f>IF(COUNTIF(B24:V24,"")=14,"",AC24-AE24)</f>
        <v>0</v>
      </c>
      <c r="AJ24" s="93"/>
      <c r="AK24" s="94">
        <f>IF(COUNTIF(B24:V24,"")=14,"",RANK(AM24,$AM$22:$AM$33,0))</f>
        <v>4</v>
      </c>
      <c r="AL24" s="95"/>
      <c r="AM24" s="96">
        <f>IF(COUNTIF(B24:V24,"")=14,"",IF(AI24="",0,AG24*10000)+AI24*500+AG24*10)</f>
        <v>60060</v>
      </c>
    </row>
    <row r="25" spans="1:39" s="83" customFormat="1" ht="15.75" customHeight="1">
      <c r="A25" s="97"/>
      <c r="B25" s="85"/>
      <c r="C25" s="85"/>
      <c r="D25" s="85"/>
      <c r="E25" s="100">
        <v>2</v>
      </c>
      <c r="F25" s="101" t="s">
        <v>13</v>
      </c>
      <c r="G25" s="103">
        <v>1</v>
      </c>
      <c r="H25" s="105"/>
      <c r="I25" s="98"/>
      <c r="J25" s="98"/>
      <c r="K25" s="102">
        <f>IF(J27="","",J27)</f>
        <v>1</v>
      </c>
      <c r="L25" s="101" t="s">
        <v>13</v>
      </c>
      <c r="M25" s="103">
        <f>IF(H27="","",H27)</f>
        <v>0</v>
      </c>
      <c r="N25" s="100">
        <f>IF(J29="","",J29)</f>
        <v>0</v>
      </c>
      <c r="O25" s="101" t="s">
        <v>13</v>
      </c>
      <c r="P25" s="103">
        <f>IF(H29="","",H29)</f>
        <v>1</v>
      </c>
      <c r="Q25" s="100">
        <f>IF(J31="","",J31)</f>
        <v>0</v>
      </c>
      <c r="R25" s="101" t="s">
        <v>13</v>
      </c>
      <c r="S25" s="103">
        <f>IF(H31="","",H31)</f>
        <v>1</v>
      </c>
      <c r="T25" s="100">
        <f>IF(J33="","",J33)</f>
      </c>
      <c r="U25" s="101" t="s">
        <v>13</v>
      </c>
      <c r="V25" s="100">
        <f>IF(H33="","",H33)</f>
      </c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5"/>
      <c r="AM25" s="96"/>
    </row>
    <row r="26" spans="1:39" s="83" customFormat="1" ht="15.75" customHeight="1">
      <c r="A26" s="84" t="s">
        <v>77</v>
      </c>
      <c r="B26" s="85"/>
      <c r="C26" s="85"/>
      <c r="D26" s="85"/>
      <c r="E26" s="89" t="str">
        <f>IF(E27&gt;G27,"○",IF(E27&lt;G27,"●",IF(E27="","","△")))</f>
        <v>○</v>
      </c>
      <c r="F26" s="89"/>
      <c r="G26" s="91"/>
      <c r="H26" s="88" t="str">
        <f>IF(H27&gt;J27,"○",IF(H27&lt;J27,"●",IF(H27="","","△")))</f>
        <v>●</v>
      </c>
      <c r="I26" s="89"/>
      <c r="J26" s="89"/>
      <c r="K26" s="106"/>
      <c r="L26" s="86"/>
      <c r="M26" s="87"/>
      <c r="N26" s="88" t="str">
        <f>IF(K28="○","●",IF(K28="●","○",IF(K28="","","△")))</f>
        <v>○</v>
      </c>
      <c r="O26" s="89"/>
      <c r="P26" s="92"/>
      <c r="Q26" s="89" t="str">
        <f>IF(K30="○","●",IF(K30="●","○",IF(K30="","","△")))</f>
        <v>●</v>
      </c>
      <c r="R26" s="89"/>
      <c r="S26" s="92"/>
      <c r="T26" s="89" t="str">
        <f>IF(K32="○","●",IF(K32="●","○",IF(K32="","","△")))</f>
        <v>○</v>
      </c>
      <c r="U26" s="89"/>
      <c r="V26" s="89"/>
      <c r="W26" s="93">
        <f>IF(COUNTIF(B26:V26,"")=14,"",COUNTIF(B26:V26,"○"))</f>
        <v>3</v>
      </c>
      <c r="X26" s="93"/>
      <c r="Y26" s="93">
        <f>IF(COUNTIF(B26:V26,"")=14,"",COUNTIF(B26:V26,"●"))</f>
        <v>2</v>
      </c>
      <c r="Z26" s="93"/>
      <c r="AA26" s="93">
        <f>IF(COUNTIF(B26:V26,"")=14,"",COUNTIF(B26:V26,"△"))</f>
        <v>0</v>
      </c>
      <c r="AB26" s="93"/>
      <c r="AC26" s="93">
        <f>IF(COUNTIF(B26:V26,"")=14,"",IF(E27="",0,E27)+IF(H27="",0,H27)+IF(K27="",0,K27)+IF(N27="",0,N27)+IF(Q27="",0,Q27)+IF(T27="",0,T27))</f>
        <v>11</v>
      </c>
      <c r="AD26" s="93"/>
      <c r="AE26" s="93">
        <f>IF(COUNTIF(B26:V26,"")=14,"",IF(G27="",0,G27)+IF(J27="",0,J27)+IF(M27="",0,M27)+IF(P27="",0,P27)+IF(S27="",0,S27)+IF(V27="",0,V27))</f>
        <v>8</v>
      </c>
      <c r="AF26" s="93"/>
      <c r="AG26" s="93">
        <f>IF(COUNTIF(B26:V26,"")=14,"",W26*3+AA26)</f>
        <v>9</v>
      </c>
      <c r="AH26" s="93"/>
      <c r="AI26" s="93">
        <f>IF(COUNTIF(B26:V26,"")=14,"",AC26-AE26)</f>
        <v>3</v>
      </c>
      <c r="AJ26" s="93"/>
      <c r="AK26" s="94">
        <f>IF(COUNTIF(B26:V26,"")=14,"",RANK(AM26,$AM$22:$AM$33,0))</f>
        <v>2</v>
      </c>
      <c r="AL26" s="95"/>
      <c r="AM26" s="96">
        <f>IF(COUNTIF(B26:V26,"")=14,"",IF(AI26="",0,AG26*10000)+AI26*500+AG26*10)</f>
        <v>91590</v>
      </c>
    </row>
    <row r="27" spans="1:39" s="83" customFormat="1" ht="15.75" customHeight="1">
      <c r="A27" s="97"/>
      <c r="B27" s="85"/>
      <c r="C27" s="85"/>
      <c r="D27" s="85"/>
      <c r="E27" s="100">
        <v>3</v>
      </c>
      <c r="F27" s="101" t="s">
        <v>13</v>
      </c>
      <c r="G27" s="103">
        <v>1</v>
      </c>
      <c r="H27" s="100">
        <v>0</v>
      </c>
      <c r="I27" s="101" t="s">
        <v>13</v>
      </c>
      <c r="J27" s="100">
        <v>1</v>
      </c>
      <c r="K27" s="107"/>
      <c r="L27" s="98"/>
      <c r="M27" s="99"/>
      <c r="N27" s="100">
        <f>IF(M29="","",M29)</f>
        <v>5</v>
      </c>
      <c r="O27" s="101" t="s">
        <v>13</v>
      </c>
      <c r="P27" s="103">
        <f>IF(K29="","",K29)</f>
        <v>3</v>
      </c>
      <c r="Q27" s="100">
        <f>IF(M31="","",M31)</f>
        <v>1</v>
      </c>
      <c r="R27" s="101" t="s">
        <v>13</v>
      </c>
      <c r="S27" s="103">
        <f>IF(K31="","",K31)</f>
        <v>2</v>
      </c>
      <c r="T27" s="100">
        <f>IF(M33="","",M33)</f>
        <v>2</v>
      </c>
      <c r="U27" s="101" t="s">
        <v>13</v>
      </c>
      <c r="V27" s="100">
        <f>IF(K33="","",K33)</f>
        <v>1</v>
      </c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6"/>
    </row>
    <row r="28" spans="1:39" s="83" customFormat="1" ht="15.75" customHeight="1">
      <c r="A28" s="84" t="s">
        <v>212</v>
      </c>
      <c r="B28" s="85"/>
      <c r="C28" s="85"/>
      <c r="D28" s="85"/>
      <c r="E28" s="89" t="str">
        <f>IF(E29&gt;G29,"○",IF(E29&lt;G29,"●",IF(E29="","","△")))</f>
        <v>△</v>
      </c>
      <c r="F28" s="89"/>
      <c r="G28" s="91"/>
      <c r="H28" s="88" t="str">
        <f>IF(H29&gt;J29,"○",IF(H29&lt;J29,"●",IF(H29="","","△")))</f>
        <v>○</v>
      </c>
      <c r="I28" s="89"/>
      <c r="J28" s="89"/>
      <c r="K28" s="90" t="str">
        <f>IF(K29&gt;M29,"○",IF(K29&lt;M29,"●",IF(K29="","","△")))</f>
        <v>●</v>
      </c>
      <c r="L28" s="89"/>
      <c r="M28" s="92"/>
      <c r="N28" s="104"/>
      <c r="O28" s="86"/>
      <c r="P28" s="108"/>
      <c r="Q28" s="88" t="str">
        <f>IF(N30="○","●",IF(N30="●","○",IF(N30="","","△")))</f>
        <v>△</v>
      </c>
      <c r="R28" s="89"/>
      <c r="S28" s="92"/>
      <c r="T28" s="89" t="str">
        <f>IF(N32="○","●",IF(N32="●","○",IF(N32="","","△")))</f>
        <v>△</v>
      </c>
      <c r="U28" s="89"/>
      <c r="V28" s="89"/>
      <c r="W28" s="93">
        <f>IF(COUNTIF(B28:V28,"")=14,"",COUNTIF(B28:V28,"○"))</f>
        <v>1</v>
      </c>
      <c r="X28" s="93"/>
      <c r="Y28" s="93">
        <f>IF(COUNTIF(B28:V28,"")=14,"",COUNTIF(B28:V28,"●"))</f>
        <v>1</v>
      </c>
      <c r="Z28" s="93"/>
      <c r="AA28" s="93">
        <f>IF(COUNTIF(B28:V28,"")=14,"",COUNTIF(B28:V28,"△"))</f>
        <v>3</v>
      </c>
      <c r="AB28" s="93"/>
      <c r="AC28" s="93">
        <f>IF(COUNTIF(B28:V28,"")=14,"",IF(E29="",0,E29)+IF(H29="",0,H29)+IF(K29="",0,K29)+IF(N29="",0,N29)+IF(Q29="",0,Q29)+IF(T29="",0,T29))</f>
        <v>6</v>
      </c>
      <c r="AD28" s="93"/>
      <c r="AE28" s="93">
        <f>IF(COUNTIF(B28:V28,"")=14,"",IF(G29="",0,G29)+IF(J29="",0,J29)+IF(M29="",0,M29)+IF(P29="",0,P29)+IF(S29="",0,S29)+IF(V29="",0,V29))</f>
        <v>7</v>
      </c>
      <c r="AF28" s="93"/>
      <c r="AG28" s="93">
        <f>IF(COUNTIF(B28:V28,"")=14,"",W28*3+AA28)</f>
        <v>6</v>
      </c>
      <c r="AH28" s="93"/>
      <c r="AI28" s="93">
        <f>IF(COUNTIF(B28:V28,"")=14,"",AC28-AE28)</f>
        <v>-1</v>
      </c>
      <c r="AJ28" s="93"/>
      <c r="AK28" s="94">
        <f>IF(COUNTIF(B28:V28,"")=14,"",RANK(AM28,$AM$22:$AM$33,0))</f>
        <v>5</v>
      </c>
      <c r="AL28" s="95"/>
      <c r="AM28" s="96">
        <f>IF(COUNTIF(B28:V28,"")=14,"",IF(AI28="",0,AG28*10000)+AI28*500+AG28*10)</f>
        <v>59560</v>
      </c>
    </row>
    <row r="29" spans="1:39" s="83" customFormat="1" ht="15.75" customHeight="1">
      <c r="A29" s="97"/>
      <c r="B29" s="85"/>
      <c r="C29" s="85"/>
      <c r="D29" s="85"/>
      <c r="E29" s="100">
        <v>0</v>
      </c>
      <c r="F29" s="101" t="s">
        <v>13</v>
      </c>
      <c r="G29" s="103">
        <v>0</v>
      </c>
      <c r="H29" s="100">
        <v>1</v>
      </c>
      <c r="I29" s="101" t="s">
        <v>13</v>
      </c>
      <c r="J29" s="100">
        <v>0</v>
      </c>
      <c r="K29" s="102">
        <v>3</v>
      </c>
      <c r="L29" s="101" t="s">
        <v>13</v>
      </c>
      <c r="M29" s="103">
        <v>5</v>
      </c>
      <c r="N29" s="105"/>
      <c r="O29" s="98"/>
      <c r="P29" s="109"/>
      <c r="Q29" s="100">
        <f>IF(P31="","",P31)</f>
        <v>1</v>
      </c>
      <c r="R29" s="101" t="s">
        <v>13</v>
      </c>
      <c r="S29" s="100">
        <f>IF(N31="","",N31)</f>
        <v>1</v>
      </c>
      <c r="T29" s="102">
        <f>IF(P33="","",P33)</f>
        <v>1</v>
      </c>
      <c r="U29" s="101" t="s">
        <v>13</v>
      </c>
      <c r="V29" s="100">
        <f>IF(N33="","",N33)</f>
        <v>1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5"/>
      <c r="AM29" s="96"/>
    </row>
    <row r="30" spans="1:39" s="83" customFormat="1" ht="15.75" customHeight="1">
      <c r="A30" s="84" t="s">
        <v>213</v>
      </c>
      <c r="B30" s="85"/>
      <c r="C30" s="85"/>
      <c r="D30" s="85"/>
      <c r="E30" s="89" t="str">
        <f>IF(E31&gt;G31,"○",IF(E31&lt;G31,"●",IF(E31="","","△")))</f>
        <v>●</v>
      </c>
      <c r="F30" s="89"/>
      <c r="G30" s="91"/>
      <c r="H30" s="88" t="str">
        <f>IF(H31&gt;J31,"○",IF(H31&lt;J31,"●",IF(H31="","","△")))</f>
        <v>○</v>
      </c>
      <c r="I30" s="89"/>
      <c r="J30" s="89"/>
      <c r="K30" s="90" t="str">
        <f>IF(K31&gt;M31,"○",IF(K31&lt;M31,"●",IF(K31="","","△")))</f>
        <v>○</v>
      </c>
      <c r="L30" s="89"/>
      <c r="M30" s="92"/>
      <c r="N30" s="90" t="str">
        <f>IF(N31&gt;P31,"○",IF(N31&lt;P31,"●",IF(N31="","","△")))</f>
        <v>△</v>
      </c>
      <c r="O30" s="89"/>
      <c r="P30" s="92"/>
      <c r="Q30" s="86"/>
      <c r="R30" s="86"/>
      <c r="S30" s="108"/>
      <c r="T30" s="89" t="str">
        <f>IF(Q32="○","●",IF(Q32="●","○",IF(Q32="","","△")))</f>
        <v>○</v>
      </c>
      <c r="U30" s="89"/>
      <c r="V30" s="89"/>
      <c r="W30" s="93">
        <f>IF(COUNTIF(B30:V30,"")=14,"",COUNTIF(B30:V30,"○"))</f>
        <v>3</v>
      </c>
      <c r="X30" s="93"/>
      <c r="Y30" s="93">
        <f>IF(COUNTIF(B30:V30,"")=14,"",COUNTIF(B30:V30,"●"))</f>
        <v>1</v>
      </c>
      <c r="Z30" s="93"/>
      <c r="AA30" s="93">
        <f>IF(COUNTIF(B30:V30,"")=14,"",COUNTIF(B30:V30,"△"))</f>
        <v>1</v>
      </c>
      <c r="AB30" s="93"/>
      <c r="AC30" s="93">
        <f>IF(COUNTIF(B30:V30,"")=14,"",IF(E31="",0,E31)+IF(H31="",0,H31)+IF(K31="",0,K31)+IF(N31="",0,N31)+IF(Q31="",0,Q31)+IF(T31="",0,T31))</f>
        <v>6</v>
      </c>
      <c r="AD30" s="93"/>
      <c r="AE30" s="93">
        <f>IF(COUNTIF(B30:V30,"")=14,"",IF(G31="",0,G31)+IF(J31="",0,J31)+IF(M31="",0,M31)+IF(P31="",0,P31)+IF(S31="",0,S31)+IF(V31="",0,V31))</f>
        <v>5</v>
      </c>
      <c r="AF30" s="93"/>
      <c r="AG30" s="93">
        <f>IF(COUNTIF(B30:V30,"")=14,"",W30*3+AA30)</f>
        <v>10</v>
      </c>
      <c r="AH30" s="93"/>
      <c r="AI30" s="93">
        <f>IF(COUNTIF(B30:V30,"")=14,"",AC30-AE30)</f>
        <v>1</v>
      </c>
      <c r="AJ30" s="93"/>
      <c r="AK30" s="94">
        <f>IF(COUNTIF(B30:V30,"")=14,"",RANK(AM30,$AM$22:$AM$33,0))</f>
        <v>1</v>
      </c>
      <c r="AL30" s="95"/>
      <c r="AM30" s="96">
        <f>IF(COUNTIF(B30:V30,"")=14,"",IF(AI30="",0,AG30*10000)+AI30*500+AG30*10)</f>
        <v>100600</v>
      </c>
    </row>
    <row r="31" spans="1:39" s="83" customFormat="1" ht="15.75" customHeight="1">
      <c r="A31" s="97"/>
      <c r="B31" s="85"/>
      <c r="C31" s="85"/>
      <c r="D31" s="85"/>
      <c r="E31" s="100">
        <v>0</v>
      </c>
      <c r="F31" s="101" t="s">
        <v>13</v>
      </c>
      <c r="G31" s="103">
        <v>3</v>
      </c>
      <c r="H31" s="100">
        <v>1</v>
      </c>
      <c r="I31" s="101" t="s">
        <v>13</v>
      </c>
      <c r="J31" s="100">
        <v>0</v>
      </c>
      <c r="K31" s="102">
        <v>2</v>
      </c>
      <c r="L31" s="101" t="s">
        <v>13</v>
      </c>
      <c r="M31" s="103">
        <v>1</v>
      </c>
      <c r="N31" s="100">
        <v>1</v>
      </c>
      <c r="O31" s="101" t="s">
        <v>13</v>
      </c>
      <c r="P31" s="103">
        <v>1</v>
      </c>
      <c r="Q31" s="98"/>
      <c r="R31" s="98"/>
      <c r="S31" s="109"/>
      <c r="T31" s="100">
        <f>IF(S33="","",S33)</f>
        <v>2</v>
      </c>
      <c r="U31" s="101" t="s">
        <v>13</v>
      </c>
      <c r="V31" s="100">
        <f>IF(Q33="","",Q33)</f>
        <v>0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5"/>
      <c r="AM31" s="96"/>
    </row>
    <row r="32" spans="1:39" s="83" customFormat="1" ht="15.75" customHeight="1">
      <c r="A32" s="84" t="s">
        <v>78</v>
      </c>
      <c r="B32" s="85"/>
      <c r="C32" s="85"/>
      <c r="D32" s="85"/>
      <c r="E32" s="89" t="str">
        <f>IF(E33&gt;G33,"○",IF(E33&lt;G33,"●",IF(E33="","","△")))</f>
        <v>●</v>
      </c>
      <c r="F32" s="89"/>
      <c r="G32" s="91"/>
      <c r="H32" s="88">
        <f>IF(H33&gt;J33,"○",IF(H33&lt;J33,"●",IF(H33="","","△")))</f>
      </c>
      <c r="I32" s="89"/>
      <c r="J32" s="89"/>
      <c r="K32" s="90" t="str">
        <f>IF(K33&gt;M33,"○",IF(K33&lt;M33,"●",IF(K33="","","△")))</f>
        <v>●</v>
      </c>
      <c r="L32" s="89"/>
      <c r="M32" s="92"/>
      <c r="N32" s="90" t="str">
        <f>IF(N33&gt;P33,"○",IF(N33&lt;P33,"●",IF(N33="","","△")))</f>
        <v>△</v>
      </c>
      <c r="O32" s="89"/>
      <c r="P32" s="92"/>
      <c r="Q32" s="90" t="str">
        <f>IF(Q33&gt;S33,"○",IF(Q33&lt;S33,"●",IF(Q33="","","△")))</f>
        <v>●</v>
      </c>
      <c r="R32" s="89"/>
      <c r="S32" s="92"/>
      <c r="T32" s="86"/>
      <c r="U32" s="86"/>
      <c r="V32" s="86"/>
      <c r="W32" s="93">
        <f>IF(COUNTIF(B32:V32,"")=14,"",COUNTIF(B32:V32,"○"))</f>
        <v>0</v>
      </c>
      <c r="X32" s="93"/>
      <c r="Y32" s="93">
        <f>IF(COUNTIF(B32:V32,"")=14,"",COUNTIF(B32:V32,"●"))</f>
        <v>3</v>
      </c>
      <c r="Z32" s="93"/>
      <c r="AA32" s="93">
        <f>IF(COUNTIF(B32:V32,"")=14,"",COUNTIF(B32:V32,"△"))</f>
        <v>1</v>
      </c>
      <c r="AB32" s="93"/>
      <c r="AC32" s="93">
        <f>IF(COUNTIF(B32:V32,"")=14,"",IF(E33="",0,E33)+IF(H33="",0,H33)+IF(K33="",0,K33)+IF(N33="",0,N33)+IF(Q33="",0,Q33)+IF(T33="",0,T33))</f>
        <v>2</v>
      </c>
      <c r="AD32" s="93"/>
      <c r="AE32" s="93">
        <f>IF(COUNTIF(B32:V32,"")=14,"",IF(G33="",0,G33)+IF(J33="",0,J33)+IF(M33="",0,M33)+IF(P33="",0,P33)+IF(S33="",0,S33)+IF(V33="",0,V33))</f>
        <v>9</v>
      </c>
      <c r="AF32" s="93"/>
      <c r="AG32" s="93">
        <f>IF(COUNTIF(B32:V32,"")=14,"",W32*3+AA32)</f>
        <v>1</v>
      </c>
      <c r="AH32" s="93"/>
      <c r="AI32" s="93">
        <f>IF(COUNTIF(B32:V32,"")=14,"",AC32-AE32)</f>
        <v>-7</v>
      </c>
      <c r="AJ32" s="93"/>
      <c r="AK32" s="94">
        <f>IF(COUNTIF(B32:V32,"")=14,"",RANK(AM32,$AM$22:$AM$33,0))</f>
        <v>6</v>
      </c>
      <c r="AL32" s="95"/>
      <c r="AM32" s="96">
        <f>IF(COUNTIF(B32:V32,"")=14,"",IF(AI32="",0,AG32*10000)+AI32*500+AG32*10)</f>
        <v>6510</v>
      </c>
    </row>
    <row r="33" spans="1:39" s="83" customFormat="1" ht="15.75" customHeight="1" thickBot="1">
      <c r="A33" s="121"/>
      <c r="B33" s="122"/>
      <c r="C33" s="122"/>
      <c r="D33" s="122"/>
      <c r="E33" s="123">
        <v>0</v>
      </c>
      <c r="F33" s="124" t="s">
        <v>13</v>
      </c>
      <c r="G33" s="125">
        <v>4</v>
      </c>
      <c r="H33" s="123"/>
      <c r="I33" s="124" t="s">
        <v>13</v>
      </c>
      <c r="J33" s="123"/>
      <c r="K33" s="126">
        <v>1</v>
      </c>
      <c r="L33" s="124" t="s">
        <v>13</v>
      </c>
      <c r="M33" s="125">
        <v>2</v>
      </c>
      <c r="N33" s="123">
        <v>1</v>
      </c>
      <c r="O33" s="124" t="s">
        <v>13</v>
      </c>
      <c r="P33" s="125">
        <v>1</v>
      </c>
      <c r="Q33" s="123">
        <v>0</v>
      </c>
      <c r="R33" s="124" t="s">
        <v>13</v>
      </c>
      <c r="S33" s="125">
        <v>2</v>
      </c>
      <c r="T33" s="130"/>
      <c r="U33" s="130"/>
      <c r="V33" s="130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3"/>
      <c r="AL33" s="134"/>
      <c r="AM33" s="96"/>
    </row>
  </sheetData>
  <sheetProtection/>
  <mergeCells count="248">
    <mergeCell ref="A1:AO1"/>
    <mergeCell ref="A2:AO2"/>
    <mergeCell ref="T32:V33"/>
    <mergeCell ref="W32:X33"/>
    <mergeCell ref="Y32:Z33"/>
    <mergeCell ref="AA32:AB33"/>
    <mergeCell ref="AC32:AD33"/>
    <mergeCell ref="AE32:AF33"/>
    <mergeCell ref="AG30:AH31"/>
    <mergeCell ref="AI30:AJ31"/>
    <mergeCell ref="AG32:AH33"/>
    <mergeCell ref="AI32:AJ33"/>
    <mergeCell ref="AK32:AL33"/>
    <mergeCell ref="AM32:AM33"/>
    <mergeCell ref="A32:D33"/>
    <mergeCell ref="E32:G32"/>
    <mergeCell ref="H32:J32"/>
    <mergeCell ref="K32:M32"/>
    <mergeCell ref="N32:P32"/>
    <mergeCell ref="Q32:S32"/>
    <mergeCell ref="T30:V30"/>
    <mergeCell ref="W30:X31"/>
    <mergeCell ref="N30:P30"/>
    <mergeCell ref="Q30:S31"/>
    <mergeCell ref="AK28:AL29"/>
    <mergeCell ref="AM28:AM29"/>
    <mergeCell ref="Y30:Z31"/>
    <mergeCell ref="AA30:AB31"/>
    <mergeCell ref="AC30:AD31"/>
    <mergeCell ref="AE30:AF31"/>
    <mergeCell ref="AK30:AL31"/>
    <mergeCell ref="AM30:AM31"/>
    <mergeCell ref="Y28:Z29"/>
    <mergeCell ref="AA28:AB29"/>
    <mergeCell ref="A30:D31"/>
    <mergeCell ref="E30:G30"/>
    <mergeCell ref="H30:J30"/>
    <mergeCell ref="K30:M30"/>
    <mergeCell ref="AC28:AD29"/>
    <mergeCell ref="AE28:AF29"/>
    <mergeCell ref="AG26:AH27"/>
    <mergeCell ref="AI26:AJ27"/>
    <mergeCell ref="AG28:AH29"/>
    <mergeCell ref="AI28:AJ29"/>
    <mergeCell ref="N28:P29"/>
    <mergeCell ref="Q28:S28"/>
    <mergeCell ref="T26:V26"/>
    <mergeCell ref="W26:X27"/>
    <mergeCell ref="T28:V28"/>
    <mergeCell ref="W28:X29"/>
    <mergeCell ref="A28:D29"/>
    <mergeCell ref="E28:G28"/>
    <mergeCell ref="H28:J28"/>
    <mergeCell ref="K28:M28"/>
    <mergeCell ref="AM24:AM25"/>
    <mergeCell ref="Y26:Z27"/>
    <mergeCell ref="AA26:AB27"/>
    <mergeCell ref="AC26:AD27"/>
    <mergeCell ref="AE26:AF27"/>
    <mergeCell ref="AK26:AL27"/>
    <mergeCell ref="AM26:AM27"/>
    <mergeCell ref="A26:D27"/>
    <mergeCell ref="E26:G26"/>
    <mergeCell ref="H26:J26"/>
    <mergeCell ref="K26:M27"/>
    <mergeCell ref="N26:P26"/>
    <mergeCell ref="Q26:S26"/>
    <mergeCell ref="T24:V24"/>
    <mergeCell ref="W24:X25"/>
    <mergeCell ref="N24:P24"/>
    <mergeCell ref="Q24:S24"/>
    <mergeCell ref="AI22:AJ23"/>
    <mergeCell ref="AK22:AL23"/>
    <mergeCell ref="AM22:AM23"/>
    <mergeCell ref="Y24:Z25"/>
    <mergeCell ref="AA24:AB25"/>
    <mergeCell ref="AC24:AD25"/>
    <mergeCell ref="AE24:AF25"/>
    <mergeCell ref="AG24:AH25"/>
    <mergeCell ref="AI24:AJ25"/>
    <mergeCell ref="AK24:AL25"/>
    <mergeCell ref="W22:X23"/>
    <mergeCell ref="Y22:Z23"/>
    <mergeCell ref="AA22:AB23"/>
    <mergeCell ref="A24:D25"/>
    <mergeCell ref="E24:G24"/>
    <mergeCell ref="H24:J25"/>
    <mergeCell ref="K24:M24"/>
    <mergeCell ref="AC22:AD23"/>
    <mergeCell ref="AE22:AF23"/>
    <mergeCell ref="AE21:AF21"/>
    <mergeCell ref="AG21:AH21"/>
    <mergeCell ref="AG22:AH23"/>
    <mergeCell ref="N22:P22"/>
    <mergeCell ref="Q22:S22"/>
    <mergeCell ref="Q21:S21"/>
    <mergeCell ref="T21:V21"/>
    <mergeCell ref="T22:V22"/>
    <mergeCell ref="A22:D23"/>
    <mergeCell ref="E22:G23"/>
    <mergeCell ref="H22:J22"/>
    <mergeCell ref="K22:M22"/>
    <mergeCell ref="AN17:AO18"/>
    <mergeCell ref="W21:X21"/>
    <mergeCell ref="Y21:Z21"/>
    <mergeCell ref="AA21:AB21"/>
    <mergeCell ref="AC21:AD21"/>
    <mergeCell ref="AI21:AJ21"/>
    <mergeCell ref="AK21:AL21"/>
    <mergeCell ref="Z17:AA18"/>
    <mergeCell ref="AB17:AC18"/>
    <mergeCell ref="AH17:AI18"/>
    <mergeCell ref="AJ17:AK18"/>
    <mergeCell ref="N17:P17"/>
    <mergeCell ref="Q17:S17"/>
    <mergeCell ref="AP17:AP18"/>
    <mergeCell ref="A21:D21"/>
    <mergeCell ref="E21:G21"/>
    <mergeCell ref="H21:J21"/>
    <mergeCell ref="K21:M21"/>
    <mergeCell ref="N21:P21"/>
    <mergeCell ref="T17:V17"/>
    <mergeCell ref="W17:Y18"/>
    <mergeCell ref="A17:D18"/>
    <mergeCell ref="E17:G17"/>
    <mergeCell ref="H17:J17"/>
    <mergeCell ref="K17:M17"/>
    <mergeCell ref="AH15:AI16"/>
    <mergeCell ref="AJ15:AK16"/>
    <mergeCell ref="AL15:AM16"/>
    <mergeCell ref="AD17:AE18"/>
    <mergeCell ref="AF17:AG18"/>
    <mergeCell ref="AL17:AM18"/>
    <mergeCell ref="AN13:AO14"/>
    <mergeCell ref="AN15:AO16"/>
    <mergeCell ref="AP15:AP16"/>
    <mergeCell ref="Q15:S15"/>
    <mergeCell ref="T15:V16"/>
    <mergeCell ref="W15:Y15"/>
    <mergeCell ref="Z15:AA16"/>
    <mergeCell ref="AB15:AC16"/>
    <mergeCell ref="AD15:AE16"/>
    <mergeCell ref="AF15:AG16"/>
    <mergeCell ref="Z13:AA14"/>
    <mergeCell ref="AB13:AC14"/>
    <mergeCell ref="AH13:AI14"/>
    <mergeCell ref="AJ13:AK14"/>
    <mergeCell ref="N13:P13"/>
    <mergeCell ref="Q13:S14"/>
    <mergeCell ref="AP13:AP14"/>
    <mergeCell ref="A15:D16"/>
    <mergeCell ref="E15:G15"/>
    <mergeCell ref="H15:J15"/>
    <mergeCell ref="K15:M15"/>
    <mergeCell ref="N15:P15"/>
    <mergeCell ref="T13:V13"/>
    <mergeCell ref="W13:Y13"/>
    <mergeCell ref="A13:D14"/>
    <mergeCell ref="E13:G13"/>
    <mergeCell ref="H13:J13"/>
    <mergeCell ref="K13:M13"/>
    <mergeCell ref="AH11:AI12"/>
    <mergeCell ref="AJ11:AK12"/>
    <mergeCell ref="AL11:AM12"/>
    <mergeCell ref="AD13:AE14"/>
    <mergeCell ref="AF13:AG14"/>
    <mergeCell ref="AL13:AM14"/>
    <mergeCell ref="AN9:AO10"/>
    <mergeCell ref="AN11:AO12"/>
    <mergeCell ref="AP11:AP12"/>
    <mergeCell ref="Q11:S11"/>
    <mergeCell ref="T11:V11"/>
    <mergeCell ref="W11:Y11"/>
    <mergeCell ref="Z11:AA12"/>
    <mergeCell ref="AB11:AC12"/>
    <mergeCell ref="AD11:AE12"/>
    <mergeCell ref="AF11:AG12"/>
    <mergeCell ref="Z9:AA10"/>
    <mergeCell ref="AB9:AC10"/>
    <mergeCell ref="AH9:AI10"/>
    <mergeCell ref="AJ9:AK10"/>
    <mergeCell ref="N9:P9"/>
    <mergeCell ref="Q9:S9"/>
    <mergeCell ref="AP9:AP10"/>
    <mergeCell ref="A11:D12"/>
    <mergeCell ref="E11:G11"/>
    <mergeCell ref="H11:J11"/>
    <mergeCell ref="K11:M11"/>
    <mergeCell ref="N11:P12"/>
    <mergeCell ref="T9:V9"/>
    <mergeCell ref="W9:Y9"/>
    <mergeCell ref="A9:D10"/>
    <mergeCell ref="E9:G9"/>
    <mergeCell ref="H9:J9"/>
    <mergeCell ref="K9:M10"/>
    <mergeCell ref="AJ7:AK8"/>
    <mergeCell ref="AL7:AM8"/>
    <mergeCell ref="AD9:AE10"/>
    <mergeCell ref="AF9:AG10"/>
    <mergeCell ref="AL9:AM10"/>
    <mergeCell ref="AB7:AC8"/>
    <mergeCell ref="AD7:AE8"/>
    <mergeCell ref="AF7:AG8"/>
    <mergeCell ref="AH7:AI8"/>
    <mergeCell ref="Q7:S7"/>
    <mergeCell ref="T7:V7"/>
    <mergeCell ref="W7:Y7"/>
    <mergeCell ref="Z7:AA8"/>
    <mergeCell ref="AL5:AM6"/>
    <mergeCell ref="AN5:AO6"/>
    <mergeCell ref="AN7:AO8"/>
    <mergeCell ref="AP7:AP8"/>
    <mergeCell ref="AP5:AP6"/>
    <mergeCell ref="A7:D8"/>
    <mergeCell ref="E7:G7"/>
    <mergeCell ref="H7:J8"/>
    <mergeCell ref="K7:M7"/>
    <mergeCell ref="N7:P7"/>
    <mergeCell ref="T5:V5"/>
    <mergeCell ref="W5:Y5"/>
    <mergeCell ref="Z5:AA6"/>
    <mergeCell ref="AB5:AC6"/>
    <mergeCell ref="AD5:AE6"/>
    <mergeCell ref="AF5:AG6"/>
    <mergeCell ref="AH4:AI4"/>
    <mergeCell ref="AJ4:AK4"/>
    <mergeCell ref="AH5:AI6"/>
    <mergeCell ref="AJ5:AK6"/>
    <mergeCell ref="AL4:AM4"/>
    <mergeCell ref="AN4:AO4"/>
    <mergeCell ref="A5:D6"/>
    <mergeCell ref="E5:G6"/>
    <mergeCell ref="H5:J5"/>
    <mergeCell ref="K5:M5"/>
    <mergeCell ref="N5:P5"/>
    <mergeCell ref="Q5:S5"/>
    <mergeCell ref="T4:V4"/>
    <mergeCell ref="W4:Y4"/>
    <mergeCell ref="Z4:AA4"/>
    <mergeCell ref="AB4:AC4"/>
    <mergeCell ref="AD4:AE4"/>
    <mergeCell ref="AF4:AG4"/>
    <mergeCell ref="N4:P4"/>
    <mergeCell ref="Q4:S4"/>
    <mergeCell ref="A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0"/>
  <sheetViews>
    <sheetView tabSelected="1" workbookViewId="0" topLeftCell="A109">
      <selection activeCell="Q19" sqref="Q19:S19"/>
    </sheetView>
  </sheetViews>
  <sheetFormatPr defaultColWidth="3.125" defaultRowHeight="13.5"/>
  <cols>
    <col min="1" max="48" width="3.125" style="71" customWidth="1"/>
    <col min="49" max="16384" width="3.125" style="71" customWidth="1"/>
  </cols>
  <sheetData>
    <row r="1" spans="1:47" ht="17.2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3.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</row>
    <row r="3" ht="14.25" thickBot="1"/>
    <row r="4" spans="1:48" s="83" customFormat="1" ht="13.5" customHeight="1">
      <c r="A4" s="135" t="s">
        <v>16</v>
      </c>
      <c r="B4" s="136"/>
      <c r="C4" s="136"/>
      <c r="D4" s="136"/>
      <c r="E4" s="75" t="str">
        <f>A5</f>
        <v>ＧＩＵＳＴＩ</v>
      </c>
      <c r="F4" s="76"/>
      <c r="G4" s="77"/>
      <c r="H4" s="75" t="str">
        <f>A7</f>
        <v>トッカーノ</v>
      </c>
      <c r="I4" s="76"/>
      <c r="J4" s="77"/>
      <c r="K4" s="78" t="str">
        <f>A9</f>
        <v>ＦＣ目黒</v>
      </c>
      <c r="L4" s="76"/>
      <c r="M4" s="77"/>
      <c r="N4" s="78" t="str">
        <f>A11</f>
        <v>大森ＦＣ</v>
      </c>
      <c r="O4" s="76"/>
      <c r="P4" s="77"/>
      <c r="Q4" s="78" t="str">
        <f>A13</f>
        <v>トリプレッタ</v>
      </c>
      <c r="R4" s="76"/>
      <c r="S4" s="76"/>
      <c r="T4" s="78" t="str">
        <f>A15</f>
        <v>東京チャンプ</v>
      </c>
      <c r="U4" s="76"/>
      <c r="V4" s="76"/>
      <c r="W4" s="78" t="str">
        <f>A17</f>
        <v>成城中</v>
      </c>
      <c r="X4" s="76"/>
      <c r="Y4" s="76"/>
      <c r="Z4" s="78" t="str">
        <f>A19</f>
        <v>青稜中</v>
      </c>
      <c r="AA4" s="76"/>
      <c r="AB4" s="76"/>
      <c r="AC4" s="137" t="str">
        <f>A21</f>
        <v>多摩大目黒</v>
      </c>
      <c r="AD4" s="138"/>
      <c r="AE4" s="138"/>
      <c r="AF4" s="79" t="s">
        <v>5</v>
      </c>
      <c r="AG4" s="79"/>
      <c r="AH4" s="79" t="s">
        <v>6</v>
      </c>
      <c r="AI4" s="79"/>
      <c r="AJ4" s="79" t="s">
        <v>7</v>
      </c>
      <c r="AK4" s="79"/>
      <c r="AL4" s="79" t="s">
        <v>8</v>
      </c>
      <c r="AM4" s="79"/>
      <c r="AN4" s="79" t="s">
        <v>9</v>
      </c>
      <c r="AO4" s="79"/>
      <c r="AP4" s="79" t="s">
        <v>10</v>
      </c>
      <c r="AQ4" s="79"/>
      <c r="AR4" s="80" t="s">
        <v>11</v>
      </c>
      <c r="AS4" s="80"/>
      <c r="AT4" s="79" t="s">
        <v>12</v>
      </c>
      <c r="AU4" s="81"/>
      <c r="AV4" s="82"/>
    </row>
    <row r="5" spans="1:48" s="83" customFormat="1" ht="13.5" customHeight="1">
      <c r="A5" s="84" t="s">
        <v>214</v>
      </c>
      <c r="B5" s="85"/>
      <c r="C5" s="85"/>
      <c r="D5" s="85"/>
      <c r="E5" s="86"/>
      <c r="F5" s="86"/>
      <c r="G5" s="87"/>
      <c r="H5" s="88" t="str">
        <f>IF(E7="○","●",IF(E7="●","○",IF(E7="","","△")))</f>
        <v>●</v>
      </c>
      <c r="I5" s="89"/>
      <c r="J5" s="89"/>
      <c r="K5" s="90" t="str">
        <f>IF(E9="○","●",IF(E9="●","○",IF(E9="","","△")))</f>
        <v>○</v>
      </c>
      <c r="L5" s="89"/>
      <c r="M5" s="91"/>
      <c r="N5" s="88" t="str">
        <f>IF(E11="○","●",IF(E11="●","○",IF(E11="","","△")))</f>
        <v>○</v>
      </c>
      <c r="O5" s="89"/>
      <c r="P5" s="92"/>
      <c r="Q5" s="89" t="str">
        <f>IF(E13="○","●",IF(E13="●","○",IF(E13="","","△")))</f>
        <v>●</v>
      </c>
      <c r="R5" s="89"/>
      <c r="S5" s="89"/>
      <c r="T5" s="88" t="str">
        <f>IF(E15="○","●",IF(E15="●","○",IF(E15="","","△")))</f>
        <v>●</v>
      </c>
      <c r="U5" s="89"/>
      <c r="V5" s="89"/>
      <c r="W5" s="90" t="str">
        <f>IF(E17="○","●",IF(E17="●","○",IF(E17="","","△")))</f>
        <v>●</v>
      </c>
      <c r="X5" s="89"/>
      <c r="Y5" s="92"/>
      <c r="Z5" s="90" t="str">
        <f>IF(E19="○","●",IF(E19="●","○",IF(E19="","","△")))</f>
        <v>○</v>
      </c>
      <c r="AA5" s="89"/>
      <c r="AB5" s="92"/>
      <c r="AC5" s="90" t="str">
        <f>IF(E21="○","●",IF(E21="●","○",IF(E21="","","△")))</f>
        <v>○</v>
      </c>
      <c r="AD5" s="89"/>
      <c r="AE5" s="92"/>
      <c r="AF5" s="93">
        <f>IF(COUNTIF(E5:AE5,"")=14,"",COUNTIF(E5:AE5,"○"))</f>
        <v>4</v>
      </c>
      <c r="AG5" s="93"/>
      <c r="AH5" s="93">
        <f>IF(COUNTIF(E5:AE5,"")=14,"",COUNTIF(E5:AE5,"●"))</f>
        <v>4</v>
      </c>
      <c r="AI5" s="93"/>
      <c r="AJ5" s="93">
        <f>IF(COUNTIF(E5:AE5,"")=14,"",COUNTIF(E5:AE5,"△"))</f>
        <v>0</v>
      </c>
      <c r="AK5" s="93"/>
      <c r="AL5" s="93">
        <f>IF(COUNTIF(E5:AE5,"")=14,"",IF(E6="",0,E6)+IF(H6="",0,H6)+IF(K6="",0,K6)+IF(N6="",0,N6)+IF(Q6="",0,Q6)+IF(T6="",0,T6)+IF(W6="",0,W6)+IF(Z6="",0,Z6)+IF(AC6="",0,AC6))</f>
        <v>14</v>
      </c>
      <c r="AM5" s="93"/>
      <c r="AN5" s="93">
        <f>IF(COUNTIF(E5:AE5,"")=14,"",IF(G6="",0,G6)+IF(J6="",0,J6)+IF(M6="",0,M6)+IF(P6="",0,P6)+IF(S6="",0,S6)+IF(V6="",0,V6)+IF(Y6="",0,Y6)+IF(AB6="",0,AB6)+IF(AE6="",0,AE6))</f>
        <v>16</v>
      </c>
      <c r="AO5" s="93"/>
      <c r="AP5" s="93">
        <f>IF(COUNTIF(E5:AE5,"")=14,"",AF5*3+AJ5)</f>
        <v>12</v>
      </c>
      <c r="AQ5" s="93"/>
      <c r="AR5" s="93">
        <f>IF(COUNTIF(E5:AE5,"")=14,"",AL5-AN5)</f>
        <v>-2</v>
      </c>
      <c r="AS5" s="93"/>
      <c r="AT5" s="94">
        <f>IF(COUNTIF(E5:AE5,"")=14,"",RANK(AV5,$AV$5:$AV$22,0))</f>
        <v>4</v>
      </c>
      <c r="AU5" s="95"/>
      <c r="AV5" s="96">
        <f>IF(COUNTIF(E5:AE5,"")=14,"",IF(AR5="",0,AP5*10000)+AR5*500+AP5*10)</f>
        <v>119120</v>
      </c>
    </row>
    <row r="6" spans="1:48" s="83" customFormat="1" ht="13.5" customHeight="1">
      <c r="A6" s="97"/>
      <c r="B6" s="85"/>
      <c r="C6" s="85"/>
      <c r="D6" s="85"/>
      <c r="E6" s="98"/>
      <c r="F6" s="98"/>
      <c r="G6" s="99"/>
      <c r="H6" s="100">
        <f>IF(G8="","",G8)</f>
        <v>0</v>
      </c>
      <c r="I6" s="101" t="s">
        <v>13</v>
      </c>
      <c r="J6" s="100">
        <f>IF(E8="","",E8)</f>
        <v>8</v>
      </c>
      <c r="K6" s="102">
        <f>IF(G10="","",G10)</f>
        <v>4</v>
      </c>
      <c r="L6" s="101" t="s">
        <v>13</v>
      </c>
      <c r="M6" s="103">
        <f>IF(E10="","",E10)</f>
        <v>0</v>
      </c>
      <c r="N6" s="100">
        <f>IF(G12="","",G12)</f>
        <v>1</v>
      </c>
      <c r="O6" s="101" t="s">
        <v>13</v>
      </c>
      <c r="P6" s="103">
        <f>IF(E12="","",E12)</f>
        <v>0</v>
      </c>
      <c r="Q6" s="100">
        <f>IF(G14="","",G14)</f>
        <v>1</v>
      </c>
      <c r="R6" s="101" t="s">
        <v>13</v>
      </c>
      <c r="S6" s="103">
        <f>IF(E14="","",E14)</f>
        <v>3</v>
      </c>
      <c r="T6" s="100">
        <f>IF(G16="","",G16)</f>
        <v>0</v>
      </c>
      <c r="U6" s="101" t="s">
        <v>13</v>
      </c>
      <c r="V6" s="100">
        <f>IF(E16="","",E16)</f>
        <v>1</v>
      </c>
      <c r="W6" s="102">
        <f>IF(G18="","",G18)</f>
        <v>1</v>
      </c>
      <c r="X6" s="101" t="s">
        <v>13</v>
      </c>
      <c r="Y6" s="103">
        <f>IF(E18="","",E18)</f>
        <v>2</v>
      </c>
      <c r="Z6" s="102">
        <f>IF(G20="","",G20)</f>
        <v>3</v>
      </c>
      <c r="AA6" s="101" t="s">
        <v>13</v>
      </c>
      <c r="AB6" s="103">
        <f>IF(E20="","",E20)</f>
        <v>2</v>
      </c>
      <c r="AC6" s="102">
        <f>IF(G22="","",G22)</f>
        <v>4</v>
      </c>
      <c r="AD6" s="101" t="s">
        <v>13</v>
      </c>
      <c r="AE6" s="103">
        <f>IF(E22="","",E22)</f>
        <v>0</v>
      </c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4"/>
      <c r="AU6" s="95"/>
      <c r="AV6" s="96"/>
    </row>
    <row r="7" spans="1:48" s="83" customFormat="1" ht="13.5" customHeight="1">
      <c r="A7" s="84" t="s">
        <v>215</v>
      </c>
      <c r="B7" s="85"/>
      <c r="C7" s="85"/>
      <c r="D7" s="85"/>
      <c r="E7" s="89" t="str">
        <f>IF(E8&gt;G8,"○",IF(E8&lt;G8,"●",IF(E8="","","△")))</f>
        <v>○</v>
      </c>
      <c r="F7" s="89"/>
      <c r="G7" s="92"/>
      <c r="H7" s="104"/>
      <c r="I7" s="86"/>
      <c r="J7" s="86"/>
      <c r="K7" s="90" t="str">
        <f>IF(H9="○","●",IF(H9="●","○",IF(H9="","","△")))</f>
        <v>○</v>
      </c>
      <c r="L7" s="89"/>
      <c r="M7" s="91"/>
      <c r="N7" s="88" t="str">
        <f>IF(H11="○","●",IF(H11="●","○",IF(H11="","","△")))</f>
        <v>○</v>
      </c>
      <c r="O7" s="89"/>
      <c r="P7" s="92"/>
      <c r="Q7" s="89" t="str">
        <f>IF(H13="○","●",IF(H13="●","○",IF(H13="","","△")))</f>
        <v>○</v>
      </c>
      <c r="R7" s="89"/>
      <c r="S7" s="92"/>
      <c r="T7" s="89" t="str">
        <f>IF(H15="○","●",IF(H15="●","○",IF(H15="","","△")))</f>
        <v>○</v>
      </c>
      <c r="U7" s="89"/>
      <c r="V7" s="89"/>
      <c r="W7" s="90" t="str">
        <f>IF(H17="○","●",IF(H17="●","○",IF(H17="","","△")))</f>
        <v>○</v>
      </c>
      <c r="X7" s="89"/>
      <c r="Y7" s="92"/>
      <c r="Z7" s="90" t="str">
        <f>IF(H19="○","●",IF(H19="●","○",IF(H19="","","△")))</f>
        <v>○</v>
      </c>
      <c r="AA7" s="89"/>
      <c r="AB7" s="92"/>
      <c r="AC7" s="90" t="str">
        <f>IF(H21="○","●",IF(H21="●","○",IF(H21="","","△")))</f>
        <v>○</v>
      </c>
      <c r="AD7" s="89"/>
      <c r="AE7" s="92"/>
      <c r="AF7" s="93">
        <f>IF(COUNTIF(E7:AE7,"")=14,"",COUNTIF(E7:AE7,"○"))</f>
        <v>8</v>
      </c>
      <c r="AG7" s="93"/>
      <c r="AH7" s="93">
        <f>IF(COUNTIF(E7:AE7,"")=14,"",COUNTIF(E7:AE7,"●"))</f>
        <v>0</v>
      </c>
      <c r="AI7" s="93"/>
      <c r="AJ7" s="93">
        <f>IF(COUNTIF(E7:AE7,"")=14,"",COUNTIF(E7:AE7,"△"))</f>
        <v>0</v>
      </c>
      <c r="AK7" s="93"/>
      <c r="AL7" s="93">
        <f>IF(COUNTIF(E7:AE7,"")=14,"",IF(E8="",0,E8)+IF(H8="",0,H8)+IF(K8="",0,K8)+IF(N8="",0,N8)+IF(Q8="",0,Q8)+IF(T8="",0,T8)+IF(W8="",0,W8)+IF(Z8="",0,Z8)+IF(AC8="",0,AC8))</f>
        <v>48</v>
      </c>
      <c r="AM7" s="93"/>
      <c r="AN7" s="93">
        <f>IF(COUNTIF(E7:AE7,"")=14,"",IF(G8="",0,G8)+IF(J8="",0,J8)+IF(M8="",0,M8)+IF(P8="",0,P8)+IF(S8="",0,S8)+IF(V8="",0,V8)+IF(Y8="",0,Y8)+IF(AB8="",0,AB8)+IF(AE8="",0,AE8))</f>
        <v>1</v>
      </c>
      <c r="AO7" s="93"/>
      <c r="AP7" s="93">
        <f>IF(COUNTIF(E7:AE7,"")=14,"",AF7*3+AJ7)</f>
        <v>24</v>
      </c>
      <c r="AQ7" s="93"/>
      <c r="AR7" s="93">
        <f>IF(COUNTIF(E7:AE7,"")=14,"",AL7-AN7)</f>
        <v>47</v>
      </c>
      <c r="AS7" s="93"/>
      <c r="AT7" s="94">
        <f>IF(COUNTIF(E7:AE7,"")=14,"",RANK(AV7,$AV$5:$AV$22,0))</f>
        <v>1</v>
      </c>
      <c r="AU7" s="95"/>
      <c r="AV7" s="96">
        <f>IF(COUNTIF(E7:AE7,"")=14,"",IF(AR7="",0,AP7*10000)+AR7*500+AP7*10)</f>
        <v>263740</v>
      </c>
    </row>
    <row r="8" spans="1:48" s="83" customFormat="1" ht="13.5" customHeight="1">
      <c r="A8" s="97"/>
      <c r="B8" s="85"/>
      <c r="C8" s="85"/>
      <c r="D8" s="85"/>
      <c r="E8" s="100">
        <v>8</v>
      </c>
      <c r="F8" s="101" t="s">
        <v>13</v>
      </c>
      <c r="G8" s="103">
        <v>0</v>
      </c>
      <c r="H8" s="105"/>
      <c r="I8" s="98"/>
      <c r="J8" s="98"/>
      <c r="K8" s="102">
        <f>IF(J10="","",J10)</f>
        <v>9</v>
      </c>
      <c r="L8" s="101" t="s">
        <v>13</v>
      </c>
      <c r="M8" s="103">
        <f>IF(H10="","",H10)</f>
        <v>0</v>
      </c>
      <c r="N8" s="100">
        <f>IF(J12="","",J12)</f>
        <v>4</v>
      </c>
      <c r="O8" s="101" t="s">
        <v>13</v>
      </c>
      <c r="P8" s="103">
        <f>IF(H12="","",H12)</f>
        <v>0</v>
      </c>
      <c r="Q8" s="100">
        <f>IF(J14="","",J14)</f>
        <v>4</v>
      </c>
      <c r="R8" s="101" t="s">
        <v>13</v>
      </c>
      <c r="S8" s="103">
        <f>IF(H14="","",H14)</f>
        <v>0</v>
      </c>
      <c r="T8" s="100">
        <f>IF(J16="","",J16)</f>
        <v>2</v>
      </c>
      <c r="U8" s="101" t="s">
        <v>13</v>
      </c>
      <c r="V8" s="100">
        <f>IF(H16="","",H16)</f>
        <v>0</v>
      </c>
      <c r="W8" s="102">
        <f>IF(J18="","",J18)</f>
        <v>7</v>
      </c>
      <c r="X8" s="101" t="s">
        <v>13</v>
      </c>
      <c r="Y8" s="103">
        <f>IF(H18="","",H18)</f>
        <v>1</v>
      </c>
      <c r="Z8" s="102">
        <f>IF(J20="","",J20)</f>
        <v>3</v>
      </c>
      <c r="AA8" s="101" t="s">
        <v>13</v>
      </c>
      <c r="AB8" s="103">
        <f>IF(H20="","",H20)</f>
        <v>0</v>
      </c>
      <c r="AC8" s="102">
        <f>IF(J22="","",J22)</f>
        <v>11</v>
      </c>
      <c r="AD8" s="101" t="s">
        <v>13</v>
      </c>
      <c r="AE8" s="103">
        <f>IF(H22="","",H22)</f>
        <v>0</v>
      </c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  <c r="AU8" s="95"/>
      <c r="AV8" s="96"/>
    </row>
    <row r="9" spans="1:48" s="83" customFormat="1" ht="13.5" customHeight="1">
      <c r="A9" s="84" t="s">
        <v>17</v>
      </c>
      <c r="B9" s="85"/>
      <c r="C9" s="85"/>
      <c r="D9" s="85"/>
      <c r="E9" s="89" t="str">
        <f>IF(E10&gt;G10,"○",IF(E10&lt;G10,"●",IF(E10="","","△")))</f>
        <v>●</v>
      </c>
      <c r="F9" s="89"/>
      <c r="G9" s="91"/>
      <c r="H9" s="88" t="str">
        <f>IF(H10&gt;J10,"○",IF(H10&lt;J10,"●",IF(H10="","","△")))</f>
        <v>●</v>
      </c>
      <c r="I9" s="89"/>
      <c r="J9" s="89"/>
      <c r="K9" s="106"/>
      <c r="L9" s="86"/>
      <c r="M9" s="87"/>
      <c r="N9" s="88" t="str">
        <f>IF(K11="○","●",IF(K11="●","○",IF(K11="","","△")))</f>
        <v>●</v>
      </c>
      <c r="O9" s="89"/>
      <c r="P9" s="92"/>
      <c r="Q9" s="89" t="str">
        <f>IF(K13="○","●",IF(K13="●","○",IF(K13="","","△")))</f>
        <v>●</v>
      </c>
      <c r="R9" s="89"/>
      <c r="S9" s="92"/>
      <c r="T9" s="89" t="str">
        <f>IF(K15="○","●",IF(K15="●","○",IF(K15="","","△")))</f>
        <v>○</v>
      </c>
      <c r="U9" s="89"/>
      <c r="V9" s="89"/>
      <c r="W9" s="90" t="str">
        <f>IF(K17="○","●",IF(K17="●","○",IF(K17="","","△")))</f>
        <v>○</v>
      </c>
      <c r="X9" s="89"/>
      <c r="Y9" s="92"/>
      <c r="Z9" s="90" t="str">
        <f>IF(K19="○","●",IF(K19="●","○",IF(K19="","","△")))</f>
        <v>△</v>
      </c>
      <c r="AA9" s="89"/>
      <c r="AB9" s="92"/>
      <c r="AC9" s="90" t="str">
        <f>IF(K21="○","●",IF(K21="●","○",IF(K21="","","△")))</f>
        <v>○</v>
      </c>
      <c r="AD9" s="89"/>
      <c r="AE9" s="92"/>
      <c r="AF9" s="93">
        <f>IF(COUNTIF(E9:AE9,"")=14,"",COUNTIF(E9:AE9,"○"))</f>
        <v>3</v>
      </c>
      <c r="AG9" s="93"/>
      <c r="AH9" s="93">
        <f>IF(COUNTIF(E9:AE9,"")=14,"",COUNTIF(E9:AE9,"●"))</f>
        <v>4</v>
      </c>
      <c r="AI9" s="93"/>
      <c r="AJ9" s="93">
        <f>IF(COUNTIF(E9:AE9,"")=14,"",COUNTIF(E9:AE9,"△"))</f>
        <v>1</v>
      </c>
      <c r="AK9" s="93"/>
      <c r="AL9" s="93">
        <f>IF(COUNTIF(E9:AE9,"")=14,"",IF(E10="",0,E10)+IF(H10="",0,H10)+IF(K10="",0,K10)+IF(N10="",0,N10)+IF(Q10="",0,Q10)+IF(T10="",0,T10)+IF(W10="",0,W10)+IF(Z10="",0,Z10)+IF(AC10="",0,AC10))</f>
        <v>10</v>
      </c>
      <c r="AM9" s="93"/>
      <c r="AN9" s="93">
        <f>IF(COUNTIF(E9:AE9,"")=14,"",IF(G10="",0,G10)+IF(J10="",0,J10)+IF(M10="",0,M10)+IF(P10="",0,P10)+IF(S10="",0,S10)+IF(V10="",0,V10)+IF(Y10="",0,Y10)+IF(AB10="",0,AB10)+IF(AE10="",0,AE10))</f>
        <v>34</v>
      </c>
      <c r="AO9" s="93"/>
      <c r="AP9" s="93">
        <f>IF(COUNTIF(E9:AE9,"")=14,"",AF9*3+AJ9)</f>
        <v>10</v>
      </c>
      <c r="AQ9" s="93"/>
      <c r="AR9" s="93">
        <f>IF(COUNTIF(E9:AE9,"")=14,"",AL9-AN9)</f>
        <v>-24</v>
      </c>
      <c r="AS9" s="93"/>
      <c r="AT9" s="94">
        <f>IF(COUNTIF(E9:AE9,"")=14,"",RANK(AV9,$AV$5:$AV$22,0))</f>
        <v>7</v>
      </c>
      <c r="AU9" s="95"/>
      <c r="AV9" s="96">
        <f>IF(COUNTIF(E9:AE9,"")=14,"",IF(AR9="",0,AP9*10000)+AR9*500+AP9*10)</f>
        <v>88100</v>
      </c>
    </row>
    <row r="10" spans="1:48" s="83" customFormat="1" ht="13.5" customHeight="1">
      <c r="A10" s="97"/>
      <c r="B10" s="85"/>
      <c r="C10" s="85"/>
      <c r="D10" s="85"/>
      <c r="E10" s="100">
        <v>0</v>
      </c>
      <c r="F10" s="101" t="s">
        <v>13</v>
      </c>
      <c r="G10" s="103">
        <v>4</v>
      </c>
      <c r="H10" s="100">
        <v>0</v>
      </c>
      <c r="I10" s="101" t="s">
        <v>13</v>
      </c>
      <c r="J10" s="100">
        <v>9</v>
      </c>
      <c r="K10" s="107"/>
      <c r="L10" s="98"/>
      <c r="M10" s="99"/>
      <c r="N10" s="100">
        <f>IF(M12="","",M12)</f>
        <v>0</v>
      </c>
      <c r="O10" s="101" t="s">
        <v>13</v>
      </c>
      <c r="P10" s="103">
        <f>IF(K12="","",K12)</f>
        <v>10</v>
      </c>
      <c r="Q10" s="100">
        <f>IF(M14="","",M14)</f>
        <v>1</v>
      </c>
      <c r="R10" s="101" t="s">
        <v>13</v>
      </c>
      <c r="S10" s="103">
        <f>IF(K14="","",K14)</f>
        <v>6</v>
      </c>
      <c r="T10" s="100">
        <f>IF(M16="","",M16)</f>
        <v>2</v>
      </c>
      <c r="U10" s="101" t="s">
        <v>13</v>
      </c>
      <c r="V10" s="100">
        <f>IF(K16="","",K16)</f>
        <v>1</v>
      </c>
      <c r="W10" s="102">
        <f>IF(M18="","",M18)</f>
        <v>3</v>
      </c>
      <c r="X10" s="101" t="s">
        <v>13</v>
      </c>
      <c r="Y10" s="103">
        <f>IF(K18="","",K18)</f>
        <v>1</v>
      </c>
      <c r="Z10" s="102">
        <f>IF(M20="","",M20)</f>
        <v>1</v>
      </c>
      <c r="AA10" s="101" t="s">
        <v>13</v>
      </c>
      <c r="AB10" s="103">
        <f>IF(K20="","",K20)</f>
        <v>1</v>
      </c>
      <c r="AC10" s="102">
        <f>IF(M22="","",M22)</f>
        <v>3</v>
      </c>
      <c r="AD10" s="101" t="s">
        <v>13</v>
      </c>
      <c r="AE10" s="103">
        <f>IF(K22="","",K22)</f>
        <v>2</v>
      </c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4"/>
      <c r="AU10" s="95"/>
      <c r="AV10" s="96"/>
    </row>
    <row r="11" spans="1:48" s="83" customFormat="1" ht="13.5" customHeight="1">
      <c r="A11" s="84" t="s">
        <v>18</v>
      </c>
      <c r="B11" s="85"/>
      <c r="C11" s="85"/>
      <c r="D11" s="85"/>
      <c r="E11" s="89" t="str">
        <f>IF(E12&gt;G12,"○",IF(E12&lt;G12,"●",IF(E12="","","△")))</f>
        <v>●</v>
      </c>
      <c r="F11" s="89"/>
      <c r="G11" s="91"/>
      <c r="H11" s="88" t="str">
        <f>IF(H12&gt;J12,"○",IF(H12&lt;J12,"●",IF(H12="","","△")))</f>
        <v>●</v>
      </c>
      <c r="I11" s="89"/>
      <c r="J11" s="89"/>
      <c r="K11" s="90" t="str">
        <f>IF(K12&gt;M12,"○",IF(K12&lt;M12,"●",IF(K12="","","△")))</f>
        <v>○</v>
      </c>
      <c r="L11" s="89"/>
      <c r="M11" s="92"/>
      <c r="N11" s="104"/>
      <c r="O11" s="86"/>
      <c r="P11" s="108"/>
      <c r="Q11" s="88" t="str">
        <f>IF(N13="○","●",IF(N13="●","○",IF(N13="","","△")))</f>
        <v>●</v>
      </c>
      <c r="R11" s="89"/>
      <c r="S11" s="92"/>
      <c r="T11" s="89" t="str">
        <f>IF(N15="○","●",IF(N15="●","○",IF(N15="","","△")))</f>
        <v>●</v>
      </c>
      <c r="U11" s="89"/>
      <c r="V11" s="89"/>
      <c r="W11" s="90" t="str">
        <f>IF(N17="○","●",IF(N17="●","○",IF(N17="","","△")))</f>
        <v>△</v>
      </c>
      <c r="X11" s="89"/>
      <c r="Y11" s="92"/>
      <c r="Z11" s="90" t="str">
        <f>IF(N19="○","●",IF(N19="●","○",IF(N19="","","△")))</f>
        <v>○</v>
      </c>
      <c r="AA11" s="89"/>
      <c r="AB11" s="92"/>
      <c r="AC11" s="90" t="str">
        <f>IF(N21="○","●",IF(N21="●","○",IF(N21="","","△")))</f>
        <v>○</v>
      </c>
      <c r="AD11" s="89"/>
      <c r="AE11" s="92"/>
      <c r="AF11" s="93">
        <f>IF(COUNTIF(E11:AE11,"")=14,"",COUNTIF(E11:AE11,"○"))</f>
        <v>3</v>
      </c>
      <c r="AG11" s="93"/>
      <c r="AH11" s="93">
        <f>IF(COUNTIF(E11:AE11,"")=14,"",COUNTIF(E11:AE11,"●"))</f>
        <v>4</v>
      </c>
      <c r="AI11" s="93"/>
      <c r="AJ11" s="93">
        <f>IF(COUNTIF(E11:AE11,"")=14,"",COUNTIF(E11:AE11,"△"))</f>
        <v>1</v>
      </c>
      <c r="AK11" s="93"/>
      <c r="AL11" s="93">
        <f>IF(COUNTIF(E11:AE11,"")=14,"",IF(E12="",0,E12)+IF(H12="",0,H12)+IF(K12="",0,K12)+IF(N12="",0,N12)+IF(Q12="",0,Q12)+IF(T12="",0,T12)+IF(W12="",0,W12)+IF(Z12="",0,Z12)+IF(AC12="",0,AC12))</f>
        <v>20</v>
      </c>
      <c r="AM11" s="93"/>
      <c r="AN11" s="93">
        <f>IF(COUNTIF(E11:AE11,"")=14,"",IF(G12="",0,G12)+IF(J12="",0,J12)+IF(M12="",0,M12)+IF(P12="",0,P12)+IF(S12="",0,S12)+IF(V12="",0,V12)+IF(Y12="",0,Y12)+IF(AB12="",0,AB12)+IF(AE12="",0,AE12))</f>
        <v>13</v>
      </c>
      <c r="AO11" s="93"/>
      <c r="AP11" s="93">
        <f>IF(COUNTIF(E11:AE11,"")=14,"",AF11*3+AJ11)</f>
        <v>10</v>
      </c>
      <c r="AQ11" s="93"/>
      <c r="AR11" s="93">
        <f>IF(COUNTIF(E11:AE11,"")=14,"",AL11-AN11)</f>
        <v>7</v>
      </c>
      <c r="AS11" s="93"/>
      <c r="AT11" s="94">
        <f>IF(COUNTIF(E11:AE11,"")=14,"",RANK(AV11,$AV$5:$AV$22,0))</f>
        <v>5</v>
      </c>
      <c r="AU11" s="95"/>
      <c r="AV11" s="96">
        <f>IF(COUNTIF(E11:AE11,"")=14,"",IF(AR11="",0,AP11*10000)+AR11*500+AP11*10)</f>
        <v>103600</v>
      </c>
    </row>
    <row r="12" spans="1:48" s="83" customFormat="1" ht="13.5" customHeight="1">
      <c r="A12" s="97"/>
      <c r="B12" s="85"/>
      <c r="C12" s="85"/>
      <c r="D12" s="85"/>
      <c r="E12" s="100">
        <v>0</v>
      </c>
      <c r="F12" s="101" t="s">
        <v>13</v>
      </c>
      <c r="G12" s="103">
        <v>1</v>
      </c>
      <c r="H12" s="100">
        <v>0</v>
      </c>
      <c r="I12" s="101" t="s">
        <v>13</v>
      </c>
      <c r="J12" s="100">
        <v>4</v>
      </c>
      <c r="K12" s="102">
        <v>10</v>
      </c>
      <c r="L12" s="101" t="s">
        <v>13</v>
      </c>
      <c r="M12" s="103">
        <v>0</v>
      </c>
      <c r="N12" s="105"/>
      <c r="O12" s="98"/>
      <c r="P12" s="109"/>
      <c r="Q12" s="100">
        <f>IF(P14="","",P14)</f>
        <v>0</v>
      </c>
      <c r="R12" s="101" t="s">
        <v>13</v>
      </c>
      <c r="S12" s="100">
        <f>IF(N14="","",N14)</f>
        <v>3</v>
      </c>
      <c r="T12" s="102">
        <f>IF(P16="","",P16)</f>
        <v>2</v>
      </c>
      <c r="U12" s="101" t="s">
        <v>13</v>
      </c>
      <c r="V12" s="100">
        <f>IF(N16="","",N16)</f>
        <v>3</v>
      </c>
      <c r="W12" s="102">
        <f>IF(P18="","",P18)</f>
        <v>1</v>
      </c>
      <c r="X12" s="101" t="s">
        <v>13</v>
      </c>
      <c r="Y12" s="103">
        <f>IF(N18="","",N18)</f>
        <v>1</v>
      </c>
      <c r="Z12" s="102">
        <f>IF(P20="","",P20)</f>
        <v>3</v>
      </c>
      <c r="AA12" s="101" t="s">
        <v>13</v>
      </c>
      <c r="AB12" s="103">
        <f>IF(N20="","",N20)</f>
        <v>0</v>
      </c>
      <c r="AC12" s="102">
        <f>IF(P22="","",P22)</f>
        <v>4</v>
      </c>
      <c r="AD12" s="101" t="s">
        <v>13</v>
      </c>
      <c r="AE12" s="103">
        <f>IF(N22="","",N22)</f>
        <v>1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4"/>
      <c r="AU12" s="95"/>
      <c r="AV12" s="96"/>
    </row>
    <row r="13" spans="1:48" s="83" customFormat="1" ht="13.5" customHeight="1">
      <c r="A13" s="84" t="s">
        <v>216</v>
      </c>
      <c r="B13" s="85"/>
      <c r="C13" s="85"/>
      <c r="D13" s="85"/>
      <c r="E13" s="89" t="str">
        <f>IF(E14&gt;G14,"○",IF(E14&lt;G14,"●",IF(E14="","","△")))</f>
        <v>○</v>
      </c>
      <c r="F13" s="89"/>
      <c r="G13" s="91"/>
      <c r="H13" s="88" t="str">
        <f>IF(H14&gt;J14,"○",IF(H14&lt;J14,"●",IF(H14="","","△")))</f>
        <v>●</v>
      </c>
      <c r="I13" s="89"/>
      <c r="J13" s="89"/>
      <c r="K13" s="90" t="str">
        <f>IF(K14&gt;M14,"○",IF(K14&lt;M14,"●",IF(K14="","","△")))</f>
        <v>○</v>
      </c>
      <c r="L13" s="89"/>
      <c r="M13" s="92"/>
      <c r="N13" s="90" t="str">
        <f>IF(N14&gt;P14,"○",IF(N14&lt;P14,"●",IF(N14="","","△")))</f>
        <v>○</v>
      </c>
      <c r="O13" s="89"/>
      <c r="P13" s="92"/>
      <c r="Q13" s="86"/>
      <c r="R13" s="86"/>
      <c r="S13" s="108"/>
      <c r="T13" s="89" t="str">
        <f>IF(Q15="○","●",IF(Q15="●","○",IF(Q15="","","△")))</f>
        <v>○</v>
      </c>
      <c r="U13" s="89"/>
      <c r="V13" s="89"/>
      <c r="W13" s="90" t="str">
        <f>IF(Q17="○","●",IF(Q17="●","○",IF(Q17="","","△")))</f>
        <v>○</v>
      </c>
      <c r="X13" s="89"/>
      <c r="Y13" s="92"/>
      <c r="Z13" s="90" t="str">
        <f>IF(Q19="○","●",IF(Q19="●","○",IF(Q19="","","△")))</f>
        <v>○</v>
      </c>
      <c r="AA13" s="89"/>
      <c r="AB13" s="92"/>
      <c r="AC13" s="90" t="str">
        <f>IF(Q21="○","●",IF(Q21="●","○",IF(Q21="","","△")))</f>
        <v>○</v>
      </c>
      <c r="AD13" s="89"/>
      <c r="AE13" s="92"/>
      <c r="AF13" s="93">
        <f>IF(COUNTIF(E13:AE13,"")=14,"",COUNTIF(E13:AE13,"○"))</f>
        <v>7</v>
      </c>
      <c r="AG13" s="93"/>
      <c r="AH13" s="93">
        <f>IF(COUNTIF(E13:AE13,"")=14,"",COUNTIF(E13:AE13,"●"))</f>
        <v>1</v>
      </c>
      <c r="AI13" s="93"/>
      <c r="AJ13" s="93">
        <f>IF(COUNTIF(E13:AE13,"")=14,"",COUNTIF(E13:AE13,"△"))</f>
        <v>0</v>
      </c>
      <c r="AK13" s="93"/>
      <c r="AL13" s="93">
        <f>IF(COUNTIF(E13:AE13,"")=14,"",IF(E14="",0,E14)+IF(H14="",0,H14)+IF(K14="",0,K14)+IF(N14="",0,N14)+IF(Q14="",0,Q14)+IF(T14="",0,T14)+IF(W14="",0,W14)+IF(Z14="",0,Z14)+IF(AC14="",0,AC14))</f>
        <v>24</v>
      </c>
      <c r="AM13" s="93"/>
      <c r="AN13" s="93">
        <f>IF(COUNTIF(E13:AE13,"")=14,"",IF(G14="",0,G14)+IF(J14="",0,J14)+IF(M14="",0,M14)+IF(P14="",0,P14)+IF(S14="",0,S14)+IF(V14="",0,V14)+IF(Y14="",0,Y14)+IF(AB14="",0,AB14)+IF(AE14="",0,AE14))</f>
        <v>8</v>
      </c>
      <c r="AO13" s="93"/>
      <c r="AP13" s="93">
        <f>IF(COUNTIF(E13:AE13,"")=14,"",AF13*3+AJ13)</f>
        <v>21</v>
      </c>
      <c r="AQ13" s="93"/>
      <c r="AR13" s="93">
        <f>IF(COUNTIF(E13:AE13,"")=14,"",AL13-AN13)</f>
        <v>16</v>
      </c>
      <c r="AS13" s="93"/>
      <c r="AT13" s="94">
        <f>IF(COUNTIF(E13:AE13,"")=14,"",RANK(AV13,$AV$5:$AV$22,0))</f>
        <v>2</v>
      </c>
      <c r="AU13" s="95"/>
      <c r="AV13" s="96">
        <f>IF(COUNTIF(E13:AE13,"")=14,"",IF(AR13="",0,AP13*10000)+AR13*500+AP13*10)</f>
        <v>218210</v>
      </c>
    </row>
    <row r="14" spans="1:48" s="83" customFormat="1" ht="13.5" customHeight="1">
      <c r="A14" s="97"/>
      <c r="B14" s="85"/>
      <c r="C14" s="85"/>
      <c r="D14" s="85"/>
      <c r="E14" s="100">
        <v>3</v>
      </c>
      <c r="F14" s="101" t="s">
        <v>13</v>
      </c>
      <c r="G14" s="103">
        <v>1</v>
      </c>
      <c r="H14" s="100">
        <v>0</v>
      </c>
      <c r="I14" s="110" t="s">
        <v>217</v>
      </c>
      <c r="J14" s="100">
        <v>4</v>
      </c>
      <c r="K14" s="102">
        <v>6</v>
      </c>
      <c r="L14" s="101" t="s">
        <v>13</v>
      </c>
      <c r="M14" s="103">
        <v>1</v>
      </c>
      <c r="N14" s="100">
        <v>3</v>
      </c>
      <c r="O14" s="110" t="s">
        <v>217</v>
      </c>
      <c r="P14" s="103">
        <v>0</v>
      </c>
      <c r="Q14" s="98"/>
      <c r="R14" s="98"/>
      <c r="S14" s="109"/>
      <c r="T14" s="100">
        <f>IF(S16="","",S16)</f>
        <v>2</v>
      </c>
      <c r="U14" s="101" t="s">
        <v>13</v>
      </c>
      <c r="V14" s="100">
        <f>IF(Q16="","",Q16)</f>
        <v>0</v>
      </c>
      <c r="W14" s="102">
        <f>IF(S18="","",S18)</f>
        <v>3</v>
      </c>
      <c r="X14" s="101" t="s">
        <v>13</v>
      </c>
      <c r="Y14" s="103">
        <f>IF(Q18="","",Q18)</f>
        <v>1</v>
      </c>
      <c r="Z14" s="102">
        <f>IF(S20="","",S20)</f>
        <v>2</v>
      </c>
      <c r="AA14" s="101" t="s">
        <v>13</v>
      </c>
      <c r="AB14" s="103">
        <f>IF(Q20="","",Q20)</f>
        <v>0</v>
      </c>
      <c r="AC14" s="102">
        <f>IF(S22="","",S22)</f>
        <v>5</v>
      </c>
      <c r="AD14" s="101" t="s">
        <v>13</v>
      </c>
      <c r="AE14" s="103">
        <f>IF(Q22="","",Q22)</f>
        <v>1</v>
      </c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4"/>
      <c r="AU14" s="95"/>
      <c r="AV14" s="96"/>
    </row>
    <row r="15" spans="1:48" s="83" customFormat="1" ht="13.5" customHeight="1">
      <c r="A15" s="84" t="s">
        <v>19</v>
      </c>
      <c r="B15" s="85"/>
      <c r="C15" s="85"/>
      <c r="D15" s="85"/>
      <c r="E15" s="89" t="str">
        <f>IF(E16&gt;G16,"○",IF(E16&lt;G16,"●",IF(E16="","","△")))</f>
        <v>○</v>
      </c>
      <c r="F15" s="89"/>
      <c r="G15" s="91"/>
      <c r="H15" s="88" t="str">
        <f>IF(H16&gt;J16,"○",IF(H16&lt;J16,"●",IF(H16="","","△")))</f>
        <v>●</v>
      </c>
      <c r="I15" s="89"/>
      <c r="J15" s="89"/>
      <c r="K15" s="90" t="str">
        <f>IF(K16&gt;M16,"○",IF(K16&lt;M16,"●",IF(K16="","","△")))</f>
        <v>●</v>
      </c>
      <c r="L15" s="89"/>
      <c r="M15" s="92"/>
      <c r="N15" s="90" t="str">
        <f>IF(N16&gt;P16,"○",IF(N16&lt;P16,"●",IF(N16="","","△")))</f>
        <v>○</v>
      </c>
      <c r="O15" s="89"/>
      <c r="P15" s="92"/>
      <c r="Q15" s="90" t="str">
        <f>IF(Q16&gt;S16,"○",IF(Q16&lt;S16,"●",IF(Q16="","","△")))</f>
        <v>●</v>
      </c>
      <c r="R15" s="89"/>
      <c r="S15" s="92"/>
      <c r="T15" s="86"/>
      <c r="U15" s="86"/>
      <c r="V15" s="86"/>
      <c r="W15" s="90" t="str">
        <f>IF(T17="○","●",IF(T17="●","○",IF(T17="","","△")))</f>
        <v>○</v>
      </c>
      <c r="X15" s="89"/>
      <c r="Y15" s="92"/>
      <c r="Z15" s="90" t="str">
        <f>IF(T19="○","●",IF(T19="●","○",IF(T19="","","△")))</f>
        <v>○</v>
      </c>
      <c r="AA15" s="89"/>
      <c r="AB15" s="92"/>
      <c r="AC15" s="90" t="str">
        <f>IF(T21="○","●",IF(T21="●","○",IF(T21="","","△")))</f>
        <v>○</v>
      </c>
      <c r="AD15" s="89"/>
      <c r="AE15" s="92"/>
      <c r="AF15" s="93">
        <f>IF(COUNTIF(E15:AE15,"")=14,"",COUNTIF(E15:AE15,"○"))</f>
        <v>5</v>
      </c>
      <c r="AG15" s="93"/>
      <c r="AH15" s="93">
        <f>IF(COUNTIF(E15:AE15,"")=14,"",COUNTIF(E15:AE15,"●"))</f>
        <v>3</v>
      </c>
      <c r="AI15" s="93"/>
      <c r="AJ15" s="93">
        <f>IF(COUNTIF(E15:AE15,"")=14,"",COUNTIF(E15:AE15,"△"))</f>
        <v>0</v>
      </c>
      <c r="AK15" s="93"/>
      <c r="AL15" s="93">
        <f>IF(COUNTIF(E15:AE15,"")=14,"",IF(E16="",0,E16)+IF(H16="",0,H16)+IF(K16="",0,K16)+IF(N16="",0,N16)+IF(Q16="",0,Q16)+IF(T16="",0,T16)+IF(W16="",0,W16)+IF(Z16="",0,Z16)+IF(AC16="",0,AC16))</f>
        <v>14</v>
      </c>
      <c r="AM15" s="93"/>
      <c r="AN15" s="93">
        <f>IF(COUNTIF(E15:AE15,"")=14,"",IF(G16="",0,G16)+IF(J16="",0,J16)+IF(M16="",0,M16)+IF(P16="",0,P16)+IF(S16="",0,S16)+IF(V16="",0,V16)+IF(Y16="",0,Y16)+IF(AB16="",0,AB16)+IF(AE16="",0,AE16))</f>
        <v>10</v>
      </c>
      <c r="AO15" s="93"/>
      <c r="AP15" s="93">
        <f>IF(COUNTIF(E15:AE15,"")=14,"",AF15*3+AJ15)</f>
        <v>15</v>
      </c>
      <c r="AQ15" s="93"/>
      <c r="AR15" s="93">
        <f>IF(COUNTIF(E15:AE15,"")=14,"",AL15-AN15)</f>
        <v>4</v>
      </c>
      <c r="AS15" s="93"/>
      <c r="AT15" s="94">
        <f>IF(COUNTIF(E15:AE15,"")=14,"",RANK(AV15,$AV$5:$AV$22,0))</f>
        <v>3</v>
      </c>
      <c r="AU15" s="95"/>
      <c r="AV15" s="96">
        <f>IF(COUNTIF(E15:AE15,"")=14,"",IF(AR15="",0,AP15*10000)+AR15*500+AP15*10)</f>
        <v>152150</v>
      </c>
    </row>
    <row r="16" spans="1:48" s="83" customFormat="1" ht="13.5" customHeight="1">
      <c r="A16" s="97"/>
      <c r="B16" s="85"/>
      <c r="C16" s="85"/>
      <c r="D16" s="85"/>
      <c r="E16" s="100">
        <v>1</v>
      </c>
      <c r="F16" s="101" t="s">
        <v>13</v>
      </c>
      <c r="G16" s="103">
        <v>0</v>
      </c>
      <c r="H16" s="100">
        <v>0</v>
      </c>
      <c r="I16" s="101" t="s">
        <v>13</v>
      </c>
      <c r="J16" s="100">
        <v>2</v>
      </c>
      <c r="K16" s="102">
        <v>1</v>
      </c>
      <c r="L16" s="101" t="s">
        <v>13</v>
      </c>
      <c r="M16" s="103">
        <v>2</v>
      </c>
      <c r="N16" s="100">
        <v>3</v>
      </c>
      <c r="O16" s="110" t="s">
        <v>218</v>
      </c>
      <c r="P16" s="103">
        <v>2</v>
      </c>
      <c r="Q16" s="100">
        <v>0</v>
      </c>
      <c r="R16" s="101" t="s">
        <v>13</v>
      </c>
      <c r="S16" s="103">
        <v>2</v>
      </c>
      <c r="T16" s="98"/>
      <c r="U16" s="98"/>
      <c r="V16" s="98"/>
      <c r="W16" s="102">
        <f>IF(V18="","",V18)</f>
        <v>2</v>
      </c>
      <c r="X16" s="101" t="s">
        <v>13</v>
      </c>
      <c r="Y16" s="103">
        <f>IF(T18="","",T18)</f>
        <v>0</v>
      </c>
      <c r="Z16" s="102">
        <f>IF(V20="","",V20)</f>
        <v>3</v>
      </c>
      <c r="AA16" s="101" t="s">
        <v>13</v>
      </c>
      <c r="AB16" s="103">
        <f>IF(T20="","",T20)</f>
        <v>0</v>
      </c>
      <c r="AC16" s="102">
        <f>IF(V22="","",V22)</f>
        <v>4</v>
      </c>
      <c r="AD16" s="101" t="s">
        <v>13</v>
      </c>
      <c r="AE16" s="103">
        <f>IF(T22="","",T22)</f>
        <v>2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4"/>
      <c r="AU16" s="95"/>
      <c r="AV16" s="96"/>
    </row>
    <row r="17" spans="1:48" s="83" customFormat="1" ht="13.5" customHeight="1">
      <c r="A17" s="84" t="s">
        <v>20</v>
      </c>
      <c r="B17" s="85"/>
      <c r="C17" s="85"/>
      <c r="D17" s="85"/>
      <c r="E17" s="89" t="str">
        <f>IF(E18&gt;G18,"○",IF(E18&lt;G18,"●",IF(E18="","","△")))</f>
        <v>○</v>
      </c>
      <c r="F17" s="89"/>
      <c r="G17" s="91"/>
      <c r="H17" s="88" t="str">
        <f>IF(H18&gt;J18,"○",IF(H18&lt;J18,"●",IF(H18="","","△")))</f>
        <v>●</v>
      </c>
      <c r="I17" s="89"/>
      <c r="J17" s="89"/>
      <c r="K17" s="90" t="str">
        <f>IF(K18&gt;M18,"○",IF(K18&lt;M18,"●",IF(K18="","","△")))</f>
        <v>●</v>
      </c>
      <c r="L17" s="89"/>
      <c r="M17" s="92"/>
      <c r="N17" s="90" t="str">
        <f>IF(N18&gt;P18,"○",IF(N18&lt;P18,"●",IF(N18="","","△")))</f>
        <v>△</v>
      </c>
      <c r="O17" s="89"/>
      <c r="P17" s="92"/>
      <c r="Q17" s="90" t="str">
        <f>IF(Q18&gt;S18,"○",IF(Q18&lt;S18,"●",IF(Q18="","","△")))</f>
        <v>●</v>
      </c>
      <c r="R17" s="89"/>
      <c r="S17" s="92"/>
      <c r="T17" s="90" t="str">
        <f>IF(T18&gt;V18,"○",IF(T18&lt;V18,"●",IF(T18="","","△")))</f>
        <v>●</v>
      </c>
      <c r="U17" s="89"/>
      <c r="V17" s="92"/>
      <c r="W17" s="106"/>
      <c r="X17" s="86"/>
      <c r="Y17" s="108"/>
      <c r="Z17" s="90" t="str">
        <f>IF(W19="○","●",IF(W19="●","○",IF(W19="","","△")))</f>
        <v>○</v>
      </c>
      <c r="AA17" s="89"/>
      <c r="AB17" s="92"/>
      <c r="AC17" s="90" t="str">
        <f>IF(W21="○","●",IF(W21="●","○",IF(W21="","","△")))</f>
        <v>○</v>
      </c>
      <c r="AD17" s="89"/>
      <c r="AE17" s="92"/>
      <c r="AF17" s="93">
        <f>IF(COUNTIF(E17:AE17,"")=14,"",COUNTIF(E17:AE17,"○"))</f>
        <v>3</v>
      </c>
      <c r="AG17" s="93"/>
      <c r="AH17" s="93">
        <f>IF(COUNTIF(E17:AE17,"")=14,"",COUNTIF(E17:AE17,"●"))</f>
        <v>4</v>
      </c>
      <c r="AI17" s="93"/>
      <c r="AJ17" s="93">
        <f>IF(COUNTIF(E17:AE17,"")=14,"",COUNTIF(E17:AE17,"△"))</f>
        <v>1</v>
      </c>
      <c r="AK17" s="93"/>
      <c r="AL17" s="93">
        <f>IF(COUNTIF(E17:AE17,"")=14,"",IF(E18="",0,E18)+IF(H18="",0,H18)+IF(K18="",0,K18)+IF(N18="",0,N18)+IF(Q18="",0,Q18)+IF(T18="",0,T18)+IF(W18="",0,W18)+IF(Z18="",0,Z18)+IF(AC18="",0,AC18))</f>
        <v>11</v>
      </c>
      <c r="AM17" s="93"/>
      <c r="AN17" s="93">
        <f>IF(COUNTIF(E17:AE17,"")=14,"",IF(G18="",0,G18)+IF(J18="",0,J18)+IF(M18="",0,M18)+IF(P18="",0,P18)+IF(S18="",0,S18)+IF(V18="",0,V18)+IF(Y18="",0,Y18)+IF(AB18="",0,AB18)+IF(AE18="",0,AE18))</f>
        <v>18</v>
      </c>
      <c r="AO17" s="93"/>
      <c r="AP17" s="93">
        <f>IF(COUNTIF(E17:AE17,"")=14,"",AF17*3+AJ17)</f>
        <v>10</v>
      </c>
      <c r="AQ17" s="93"/>
      <c r="AR17" s="93">
        <f>IF(COUNTIF(E17:AE17,"")=14,"",AL17-AN17)</f>
        <v>-7</v>
      </c>
      <c r="AS17" s="93"/>
      <c r="AT17" s="94">
        <f>IF(COUNTIF(E17:AE17,"")=14,"",RANK(AV17,$AV$5:$AV$22,0))</f>
        <v>6</v>
      </c>
      <c r="AU17" s="95"/>
      <c r="AV17" s="96">
        <f>IF(COUNTIF(E17:AE17,"")=14,"",IF(AR17="",0,AP17*10000)+AR17*500+AP17*10)</f>
        <v>96600</v>
      </c>
    </row>
    <row r="18" spans="1:48" s="83" customFormat="1" ht="13.5" customHeight="1">
      <c r="A18" s="97"/>
      <c r="B18" s="85"/>
      <c r="C18" s="85"/>
      <c r="D18" s="85"/>
      <c r="E18" s="100">
        <v>2</v>
      </c>
      <c r="F18" s="101" t="s">
        <v>13</v>
      </c>
      <c r="G18" s="103">
        <v>1</v>
      </c>
      <c r="H18" s="100">
        <v>1</v>
      </c>
      <c r="I18" s="101" t="s">
        <v>13</v>
      </c>
      <c r="J18" s="100">
        <v>7</v>
      </c>
      <c r="K18" s="102">
        <v>1</v>
      </c>
      <c r="L18" s="101" t="s">
        <v>13</v>
      </c>
      <c r="M18" s="103">
        <v>3</v>
      </c>
      <c r="N18" s="100">
        <v>1</v>
      </c>
      <c r="O18" s="101" t="s">
        <v>13</v>
      </c>
      <c r="P18" s="103">
        <v>1</v>
      </c>
      <c r="Q18" s="100">
        <v>1</v>
      </c>
      <c r="R18" s="101" t="s">
        <v>13</v>
      </c>
      <c r="S18" s="103">
        <v>3</v>
      </c>
      <c r="T18" s="139">
        <v>0</v>
      </c>
      <c r="U18" s="101" t="s">
        <v>13</v>
      </c>
      <c r="V18" s="140">
        <v>2</v>
      </c>
      <c r="W18" s="107"/>
      <c r="X18" s="98"/>
      <c r="Y18" s="109"/>
      <c r="Z18" s="102">
        <f>IF(Y20="","",Y20)</f>
        <v>3</v>
      </c>
      <c r="AA18" s="101" t="s">
        <v>13</v>
      </c>
      <c r="AB18" s="103">
        <f>IF(W20="","",W20)</f>
        <v>0</v>
      </c>
      <c r="AC18" s="102">
        <f>IF(Y22="","",Y22)</f>
        <v>2</v>
      </c>
      <c r="AD18" s="101" t="s">
        <v>13</v>
      </c>
      <c r="AE18" s="103">
        <f>IF(W22="","",W22)</f>
        <v>1</v>
      </c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4"/>
      <c r="AU18" s="95"/>
      <c r="AV18" s="96"/>
    </row>
    <row r="19" spans="1:48" s="83" customFormat="1" ht="13.5" customHeight="1">
      <c r="A19" s="111" t="s">
        <v>21</v>
      </c>
      <c r="B19" s="112"/>
      <c r="C19" s="112"/>
      <c r="D19" s="112"/>
      <c r="E19" s="89" t="str">
        <f>IF(E20&gt;G20,"○",IF(E20&lt;G20,"●",IF(E20="","","△")))</f>
        <v>●</v>
      </c>
      <c r="F19" s="89"/>
      <c r="G19" s="91"/>
      <c r="H19" s="88" t="str">
        <f>IF(H20&gt;J20,"○",IF(H20&lt;J20,"●",IF(H20="","","△")))</f>
        <v>●</v>
      </c>
      <c r="I19" s="89"/>
      <c r="J19" s="89"/>
      <c r="K19" s="90" t="str">
        <f>IF(K20&gt;M20,"○",IF(K20&lt;M20,"●",IF(K20="","","△")))</f>
        <v>△</v>
      </c>
      <c r="L19" s="89"/>
      <c r="M19" s="92"/>
      <c r="N19" s="90" t="str">
        <f>IF(N20&gt;P20,"○",IF(N20&lt;P20,"●",IF(N20="","","△")))</f>
        <v>●</v>
      </c>
      <c r="O19" s="89"/>
      <c r="P19" s="92"/>
      <c r="Q19" s="90" t="str">
        <f>IF(Q20&gt;S20,"○",IF(Q20&lt;S20,"●",IF(Q20="","","△")))</f>
        <v>●</v>
      </c>
      <c r="R19" s="89"/>
      <c r="S19" s="92"/>
      <c r="T19" s="90" t="str">
        <f>IF(T20&gt;V20,"○",IF(T20&lt;V20,"●",IF(T20="","","△")))</f>
        <v>●</v>
      </c>
      <c r="U19" s="89"/>
      <c r="V19" s="92"/>
      <c r="W19" s="90" t="str">
        <f>IF(W20&gt;Y20,"○",IF(W20&lt;Y20,"●",IF(W20="","","△")))</f>
        <v>●</v>
      </c>
      <c r="X19" s="89"/>
      <c r="Y19" s="92"/>
      <c r="Z19" s="106"/>
      <c r="AA19" s="86"/>
      <c r="AB19" s="108"/>
      <c r="AC19" s="90" t="str">
        <f>IF(Z21="○","●",IF(Z21="●","○",IF(Z21="","","△")))</f>
        <v>●</v>
      </c>
      <c r="AD19" s="89"/>
      <c r="AE19" s="92"/>
      <c r="AF19" s="93">
        <f>IF(COUNTIF(E19:AE19,"")=14,"",COUNTIF(E19:AE19,"○"))</f>
        <v>0</v>
      </c>
      <c r="AG19" s="93"/>
      <c r="AH19" s="93">
        <f>IF(COUNTIF(E19:AE19,"")=14,"",COUNTIF(E19:AE19,"●"))</f>
        <v>7</v>
      </c>
      <c r="AI19" s="93"/>
      <c r="AJ19" s="93">
        <f>IF(COUNTIF(E19:AE19,"")=14,"",COUNTIF(E19:AE19,"△"))</f>
        <v>1</v>
      </c>
      <c r="AK19" s="93"/>
      <c r="AL19" s="93">
        <f>IF(COUNTIF(E19:AE19,"")=14,"",IF(E20="",0,E20)+IF(H20="",0,H20)+IF(K20="",0,K20)+IF(N20="",0,N20)+IF(Q20="",0,Q20)+IF(T20="",0,T20)+IF(W20="",0,W20)+IF(Z20="",0,Z20)+IF(AC20="",0,AC20))</f>
        <v>3</v>
      </c>
      <c r="AM19" s="93"/>
      <c r="AN19" s="93">
        <f>IF(COUNTIF(E19:AE19,"")=14,"",IF(G20="",0,G20)+IF(J20="",0,J20)+IF(M20="",0,M20)+IF(P20="",0,P20)+IF(S20="",0,S20)+IF(V20="",0,V20)+IF(Y20="",0,Y20)+IF(AB20="",0,AB20)+IF(AE20="",0,AE20))</f>
        <v>20</v>
      </c>
      <c r="AO19" s="93"/>
      <c r="AP19" s="93">
        <f>IF(COUNTIF(E19:AE19,"")=14,"",AF19*3+AJ19)</f>
        <v>1</v>
      </c>
      <c r="AQ19" s="93"/>
      <c r="AR19" s="93">
        <f>IF(COUNTIF(E19:AE19,"")=14,"",AL19-AN19)</f>
        <v>-17</v>
      </c>
      <c r="AS19" s="93"/>
      <c r="AT19" s="94">
        <f>IF(COUNTIF(E19:AE19,"")=14,"",RANK(AV19,$AV$5:$AV$22,0))</f>
        <v>9</v>
      </c>
      <c r="AU19" s="95"/>
      <c r="AV19" s="96">
        <f>IF(COUNTIF(E19:AE19,"")=14,"",IF(AR19="",0,AP19*10000)+AR19*500+AP19*10)</f>
        <v>1510</v>
      </c>
    </row>
    <row r="20" spans="1:48" s="83" customFormat="1" ht="13.5" customHeight="1">
      <c r="A20" s="97"/>
      <c r="B20" s="85"/>
      <c r="C20" s="85"/>
      <c r="D20" s="85"/>
      <c r="E20" s="100">
        <v>2</v>
      </c>
      <c r="F20" s="101" t="s">
        <v>13</v>
      </c>
      <c r="G20" s="103">
        <v>3</v>
      </c>
      <c r="H20" s="100">
        <v>0</v>
      </c>
      <c r="I20" s="101" t="s">
        <v>13</v>
      </c>
      <c r="J20" s="100">
        <v>3</v>
      </c>
      <c r="K20" s="102">
        <v>1</v>
      </c>
      <c r="L20" s="101" t="s">
        <v>13</v>
      </c>
      <c r="M20" s="103">
        <v>1</v>
      </c>
      <c r="N20" s="100">
        <v>0</v>
      </c>
      <c r="O20" s="101" t="s">
        <v>13</v>
      </c>
      <c r="P20" s="103">
        <v>3</v>
      </c>
      <c r="Q20" s="100">
        <v>0</v>
      </c>
      <c r="R20" s="101" t="s">
        <v>13</v>
      </c>
      <c r="S20" s="103">
        <v>2</v>
      </c>
      <c r="T20" s="139">
        <v>0</v>
      </c>
      <c r="U20" s="101" t="s">
        <v>13</v>
      </c>
      <c r="V20" s="140">
        <v>3</v>
      </c>
      <c r="W20" s="139">
        <v>0</v>
      </c>
      <c r="X20" s="101" t="s">
        <v>13</v>
      </c>
      <c r="Y20" s="140">
        <v>3</v>
      </c>
      <c r="Z20" s="107"/>
      <c r="AA20" s="98"/>
      <c r="AB20" s="109"/>
      <c r="AC20" s="102">
        <f>IF(AB22="","",AB22)</f>
        <v>0</v>
      </c>
      <c r="AD20" s="101" t="s">
        <v>13</v>
      </c>
      <c r="AE20" s="103">
        <f>IF(Z22="","",Z22)</f>
        <v>2</v>
      </c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4"/>
      <c r="AU20" s="95"/>
      <c r="AV20" s="96"/>
    </row>
    <row r="21" spans="1:48" s="83" customFormat="1" ht="13.5" customHeight="1">
      <c r="A21" s="111" t="s">
        <v>22</v>
      </c>
      <c r="B21" s="112"/>
      <c r="C21" s="112"/>
      <c r="D21" s="112"/>
      <c r="E21" s="113" t="str">
        <f>IF(E22&gt;G22,"○",IF(E22&lt;G22,"●",IF(E22="","","△")))</f>
        <v>●</v>
      </c>
      <c r="F21" s="113"/>
      <c r="G21" s="114"/>
      <c r="H21" s="115" t="str">
        <f>IF(H22&gt;J22,"○",IF(H22&lt;J22,"●",IF(H22="","","△")))</f>
        <v>●</v>
      </c>
      <c r="I21" s="113"/>
      <c r="J21" s="113"/>
      <c r="K21" s="116" t="str">
        <f>IF(K22&gt;M22,"○",IF(K22&lt;M22,"●",IF(K22="","","△")))</f>
        <v>●</v>
      </c>
      <c r="L21" s="113"/>
      <c r="M21" s="117"/>
      <c r="N21" s="116" t="str">
        <f>IF(N22&gt;P22,"○",IF(N22&lt;P22,"●",IF(N22="","","△")))</f>
        <v>●</v>
      </c>
      <c r="O21" s="113"/>
      <c r="P21" s="117"/>
      <c r="Q21" s="116" t="str">
        <f>IF(Q22&gt;S22,"○",IF(Q22&lt;S22,"●",IF(Q22="","","△")))</f>
        <v>●</v>
      </c>
      <c r="R21" s="113"/>
      <c r="S21" s="117"/>
      <c r="T21" s="116" t="str">
        <f>IF(T22&gt;V22,"○",IF(T22&lt;V22,"●",IF(T22="","","△")))</f>
        <v>●</v>
      </c>
      <c r="U21" s="113"/>
      <c r="V21" s="117"/>
      <c r="W21" s="116" t="str">
        <f>IF(W22&gt;Y22,"○",IF(W22&lt;Y22,"●",IF(W22="","","△")))</f>
        <v>●</v>
      </c>
      <c r="X21" s="113"/>
      <c r="Y21" s="117"/>
      <c r="Z21" s="116" t="str">
        <f>IF(Z22&gt;AB22,"○",IF(Z22&lt;AB22,"●",IF(Z22="","","△")))</f>
        <v>○</v>
      </c>
      <c r="AA21" s="113"/>
      <c r="AB21" s="117"/>
      <c r="AC21" s="118"/>
      <c r="AD21" s="119"/>
      <c r="AE21" s="120"/>
      <c r="AF21" s="93">
        <f>IF(COUNTIF(E21:AE21,"")=14,"",COUNTIF(E21:AE21,"○"))</f>
        <v>1</v>
      </c>
      <c r="AG21" s="93"/>
      <c r="AH21" s="93">
        <f>IF(COUNTIF(E21:AE21,"")=14,"",COUNTIF(E21:AE21,"●"))</f>
        <v>7</v>
      </c>
      <c r="AI21" s="93"/>
      <c r="AJ21" s="93">
        <f>IF(COUNTIF(E21:AE21,"")=14,"",COUNTIF(E21:AE21,"△"))</f>
        <v>0</v>
      </c>
      <c r="AK21" s="93"/>
      <c r="AL21" s="93">
        <f>IF(COUNTIF(E21:AE21,"")=14,"",IF(E22="",0,E22)+IF(H22="",0,H22)+IF(K22="",0,K22)+IF(N22="",0,N22)+IF(Q22="",0,Q22)+IF(T22="",0,T22)+IF(W22="",0,W22)+IF(Z22="",0,Z22)+IF(AC22="",0,AC22))</f>
        <v>9</v>
      </c>
      <c r="AM21" s="93"/>
      <c r="AN21" s="93">
        <f>IF(COUNTIF(E21:AE21,"")=14,"",IF(G22="",0,G22)+IF(J22="",0,J22)+IF(M22="",0,M22)+IF(P22="",0,P22)+IF(S22="",0,S22)+IF(V22="",0,V22)+IF(Y22="",0,Y22)+IF(AB22="",0,AB22)+IF(AE22="",0,AE22))</f>
        <v>33</v>
      </c>
      <c r="AO21" s="93"/>
      <c r="AP21" s="93">
        <f>IF(COUNTIF(E21:AE21,"")=14,"",AF21*3+AJ21)</f>
        <v>3</v>
      </c>
      <c r="AQ21" s="93"/>
      <c r="AR21" s="93">
        <f>IF(COUNTIF(E21:AE21,"")=14,"",AL21-AN21)</f>
        <v>-24</v>
      </c>
      <c r="AS21" s="93"/>
      <c r="AT21" s="94">
        <f>IF(COUNTIF(E21:AE21,"")=14,"",RANK(AV21,$AV$5:$AV$22,0))</f>
        <v>8</v>
      </c>
      <c r="AU21" s="95"/>
      <c r="AV21" s="96">
        <f>IF(COUNTIF(E21:AE21,"")=14,"",IF(AR21="",0,AP21*10000)+AR21*500+AP21*10)</f>
        <v>18030</v>
      </c>
    </row>
    <row r="22" spans="1:48" s="83" customFormat="1" ht="13.5" customHeight="1" thickBot="1">
      <c r="A22" s="121"/>
      <c r="B22" s="122"/>
      <c r="C22" s="122"/>
      <c r="D22" s="122"/>
      <c r="E22" s="123">
        <v>0</v>
      </c>
      <c r="F22" s="124" t="s">
        <v>13</v>
      </c>
      <c r="G22" s="125">
        <v>4</v>
      </c>
      <c r="H22" s="123">
        <v>0</v>
      </c>
      <c r="I22" s="124" t="s">
        <v>13</v>
      </c>
      <c r="J22" s="123">
        <v>11</v>
      </c>
      <c r="K22" s="126">
        <v>2</v>
      </c>
      <c r="L22" s="124" t="s">
        <v>13</v>
      </c>
      <c r="M22" s="125">
        <v>3</v>
      </c>
      <c r="N22" s="123">
        <v>1</v>
      </c>
      <c r="O22" s="124" t="s">
        <v>13</v>
      </c>
      <c r="P22" s="125">
        <v>4</v>
      </c>
      <c r="Q22" s="123">
        <v>1</v>
      </c>
      <c r="R22" s="124" t="s">
        <v>13</v>
      </c>
      <c r="S22" s="125">
        <v>5</v>
      </c>
      <c r="T22" s="127">
        <v>2</v>
      </c>
      <c r="U22" s="124" t="s">
        <v>13</v>
      </c>
      <c r="V22" s="128">
        <v>4</v>
      </c>
      <c r="W22" s="127">
        <v>1</v>
      </c>
      <c r="X22" s="124" t="s">
        <v>13</v>
      </c>
      <c r="Y22" s="128">
        <v>2</v>
      </c>
      <c r="Z22" s="127">
        <v>2</v>
      </c>
      <c r="AA22" s="124" t="s">
        <v>13</v>
      </c>
      <c r="AB22" s="128">
        <v>0</v>
      </c>
      <c r="AC22" s="129"/>
      <c r="AD22" s="130"/>
      <c r="AE22" s="131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3"/>
      <c r="AU22" s="134"/>
      <c r="AV22" s="96"/>
    </row>
    <row r="24" ht="14.25" thickBot="1"/>
    <row r="25" spans="1:48" s="83" customFormat="1" ht="13.5" customHeight="1">
      <c r="A25" s="135" t="s">
        <v>23</v>
      </c>
      <c r="B25" s="136"/>
      <c r="C25" s="136"/>
      <c r="D25" s="136"/>
      <c r="E25" s="75" t="str">
        <f>A26</f>
        <v>ＦＣ駒沢</v>
      </c>
      <c r="F25" s="76"/>
      <c r="G25" s="77"/>
      <c r="H25" s="75" t="str">
        <f>A28</f>
        <v>暁星中</v>
      </c>
      <c r="I25" s="76"/>
      <c r="J25" s="77"/>
      <c r="K25" s="78" t="str">
        <f>A30</f>
        <v>プロメテウス</v>
      </c>
      <c r="L25" s="76"/>
      <c r="M25" s="77"/>
      <c r="N25" s="78" t="str">
        <f>A32</f>
        <v>世田谷ＦＣ</v>
      </c>
      <c r="O25" s="76"/>
      <c r="P25" s="77"/>
      <c r="Q25" s="78" t="str">
        <f>A34</f>
        <v>Ｉ．Ｐ．Ｄ</v>
      </c>
      <c r="R25" s="76"/>
      <c r="S25" s="76"/>
      <c r="T25" s="78" t="str">
        <f>A36</f>
        <v>ＦＣ渋谷</v>
      </c>
      <c r="U25" s="76"/>
      <c r="V25" s="76"/>
      <c r="W25" s="78" t="str">
        <f>A38</f>
        <v>東京ベイ</v>
      </c>
      <c r="X25" s="76"/>
      <c r="Y25" s="76"/>
      <c r="Z25" s="78" t="str">
        <f>A40</f>
        <v>攻玉社中</v>
      </c>
      <c r="AA25" s="76"/>
      <c r="AB25" s="76"/>
      <c r="AC25" s="137" t="str">
        <f>A42</f>
        <v>立正中</v>
      </c>
      <c r="AD25" s="138"/>
      <c r="AE25" s="138"/>
      <c r="AF25" s="79" t="s">
        <v>5</v>
      </c>
      <c r="AG25" s="79"/>
      <c r="AH25" s="79" t="s">
        <v>6</v>
      </c>
      <c r="AI25" s="79"/>
      <c r="AJ25" s="79" t="s">
        <v>7</v>
      </c>
      <c r="AK25" s="79"/>
      <c r="AL25" s="79" t="s">
        <v>8</v>
      </c>
      <c r="AM25" s="79"/>
      <c r="AN25" s="79" t="s">
        <v>9</v>
      </c>
      <c r="AO25" s="79"/>
      <c r="AP25" s="79" t="s">
        <v>10</v>
      </c>
      <c r="AQ25" s="79"/>
      <c r="AR25" s="80" t="s">
        <v>11</v>
      </c>
      <c r="AS25" s="80"/>
      <c r="AT25" s="79" t="s">
        <v>12</v>
      </c>
      <c r="AU25" s="81"/>
      <c r="AV25" s="82"/>
    </row>
    <row r="26" spans="1:48" s="83" customFormat="1" ht="13.5" customHeight="1">
      <c r="A26" s="84" t="s">
        <v>24</v>
      </c>
      <c r="B26" s="85"/>
      <c r="C26" s="85"/>
      <c r="D26" s="85"/>
      <c r="E26" s="86"/>
      <c r="F26" s="86"/>
      <c r="G26" s="87"/>
      <c r="H26" s="88" t="str">
        <f>IF(E28="○","●",IF(E28="●","○",IF(E28="","","△")))</f>
        <v>△</v>
      </c>
      <c r="I26" s="89"/>
      <c r="J26" s="89"/>
      <c r="K26" s="90" t="str">
        <f>IF(E30="○","●",IF(E30="●","○",IF(E30="","","△")))</f>
        <v>○</v>
      </c>
      <c r="L26" s="89"/>
      <c r="M26" s="91"/>
      <c r="N26" s="88" t="str">
        <f>IF(E32="○","●",IF(E32="●","○",IF(E32="","","△")))</f>
        <v>●</v>
      </c>
      <c r="O26" s="89"/>
      <c r="P26" s="92"/>
      <c r="Q26" s="89" t="str">
        <f>IF(E34="○","●",IF(E34="●","○",IF(E34="","","△")))</f>
        <v>○</v>
      </c>
      <c r="R26" s="89"/>
      <c r="S26" s="89"/>
      <c r="T26" s="88" t="str">
        <f>IF(E36="○","●",IF(E36="●","○",IF(E36="","","△")))</f>
        <v>○</v>
      </c>
      <c r="U26" s="89"/>
      <c r="V26" s="89"/>
      <c r="W26" s="90" t="str">
        <f>IF(E38="○","●",IF(E38="●","○",IF(E38="","","△")))</f>
        <v>○</v>
      </c>
      <c r="X26" s="89"/>
      <c r="Y26" s="92"/>
      <c r="Z26" s="90" t="str">
        <f>IF(E40="○","●",IF(E40="●","○",IF(E40="","","△")))</f>
        <v>○</v>
      </c>
      <c r="AA26" s="89"/>
      <c r="AB26" s="92"/>
      <c r="AC26" s="90" t="str">
        <f>IF(E42="○","●",IF(E42="●","○",IF(E42="","","△")))</f>
        <v>○</v>
      </c>
      <c r="AD26" s="89"/>
      <c r="AE26" s="92"/>
      <c r="AF26" s="93">
        <f>IF(COUNTIF(E26:AE26,"")=14,"",COUNTIF(E26:AE26,"○"))</f>
        <v>6</v>
      </c>
      <c r="AG26" s="93"/>
      <c r="AH26" s="93">
        <f>IF(COUNTIF(E26:AE26,"")=14,"",COUNTIF(E26:AE26,"●"))</f>
        <v>1</v>
      </c>
      <c r="AI26" s="93"/>
      <c r="AJ26" s="93">
        <f>IF(COUNTIF(E26:AE26,"")=14,"",COUNTIF(E26:AE26,"△"))</f>
        <v>1</v>
      </c>
      <c r="AK26" s="93"/>
      <c r="AL26" s="93">
        <f>IF(COUNTIF(E26:AE26,"")=14,"",IF(E27="",0,E27)+IF(H27="",0,H27)+IF(K27="",0,K27)+IF(N27="",0,N27)+IF(Q27="",0,Q27)+IF(T27="",0,T27)+IF(W27="",0,W27)+IF(Z27="",0,Z27)+IF(AC27="",0,AC27))</f>
        <v>54</v>
      </c>
      <c r="AM26" s="93"/>
      <c r="AN26" s="93">
        <f>IF(COUNTIF(E26:AE26,"")=14,"",IF(G27="",0,G27)+IF(J27="",0,J27)+IF(M27="",0,M27)+IF(P27="",0,P27)+IF(S27="",0,S27)+IF(V27="",0,V27)+IF(Y27="",0,Y27)+IF(AB27="",0,AB27)+IF(AE27="",0,AE27))</f>
        <v>5</v>
      </c>
      <c r="AO26" s="93"/>
      <c r="AP26" s="93">
        <f>IF(COUNTIF(E26:AE26,"")=14,"",AF26*3+AJ26)</f>
        <v>19</v>
      </c>
      <c r="AQ26" s="93"/>
      <c r="AR26" s="93">
        <f>IF(COUNTIF(E26:AE26,"")=14,"",AL26-AN26)</f>
        <v>49</v>
      </c>
      <c r="AS26" s="93"/>
      <c r="AT26" s="94">
        <f>IF(COUNTIF(E26:AE26,"")=14,"",RANK(AV26,$AV$26:$AV$43,0))</f>
        <v>3</v>
      </c>
      <c r="AU26" s="95"/>
      <c r="AV26" s="96">
        <f>IF(COUNTIF(E26:AE26,"")=14,"",IF(AR26="",0,AP26*10000)+AR26*500+AP26*10)</f>
        <v>214690</v>
      </c>
    </row>
    <row r="27" spans="1:48" s="83" customFormat="1" ht="13.5" customHeight="1">
      <c r="A27" s="97"/>
      <c r="B27" s="85"/>
      <c r="C27" s="85"/>
      <c r="D27" s="85"/>
      <c r="E27" s="98"/>
      <c r="F27" s="98"/>
      <c r="G27" s="99"/>
      <c r="H27" s="100">
        <f>IF(G29="","",G29)</f>
        <v>2</v>
      </c>
      <c r="I27" s="101" t="s">
        <v>13</v>
      </c>
      <c r="J27" s="100">
        <f>IF(E29="","",E29)</f>
        <v>2</v>
      </c>
      <c r="K27" s="102">
        <f>IF(G31="","",G31)</f>
        <v>12</v>
      </c>
      <c r="L27" s="101" t="s">
        <v>13</v>
      </c>
      <c r="M27" s="103">
        <f>IF(E31="","",E31)</f>
        <v>0</v>
      </c>
      <c r="N27" s="100">
        <f>IF(G33="","",G33)</f>
        <v>0</v>
      </c>
      <c r="O27" s="101" t="s">
        <v>13</v>
      </c>
      <c r="P27" s="103">
        <f>IF(E33="","",E33)</f>
        <v>1</v>
      </c>
      <c r="Q27" s="100">
        <f>IF(G35="","",G35)</f>
        <v>11</v>
      </c>
      <c r="R27" s="101" t="s">
        <v>13</v>
      </c>
      <c r="S27" s="103">
        <f>IF(E35="","",E35)</f>
        <v>0</v>
      </c>
      <c r="T27" s="100">
        <f>IF(G37="","",G37)</f>
        <v>4</v>
      </c>
      <c r="U27" s="101" t="s">
        <v>13</v>
      </c>
      <c r="V27" s="100">
        <f>IF(E37="","",E37)</f>
        <v>2</v>
      </c>
      <c r="W27" s="102">
        <f>IF(G39="","",G39)</f>
        <v>5</v>
      </c>
      <c r="X27" s="101" t="s">
        <v>13</v>
      </c>
      <c r="Y27" s="103">
        <f>IF(E39="","",E39)</f>
        <v>0</v>
      </c>
      <c r="Z27" s="102">
        <f>IF(G41="","",G41)</f>
        <v>10</v>
      </c>
      <c r="AA27" s="101" t="s">
        <v>13</v>
      </c>
      <c r="AB27" s="103">
        <f>IF(E41="","",E41)</f>
        <v>0</v>
      </c>
      <c r="AC27" s="102">
        <f>IF(G43="","",G43)</f>
        <v>10</v>
      </c>
      <c r="AD27" s="101" t="s">
        <v>13</v>
      </c>
      <c r="AE27" s="103">
        <f>IF(E43="","",E43)</f>
        <v>0</v>
      </c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95"/>
      <c r="AV27" s="96"/>
    </row>
    <row r="28" spans="1:48" s="83" customFormat="1" ht="13.5" customHeight="1">
      <c r="A28" s="84" t="s">
        <v>25</v>
      </c>
      <c r="B28" s="85"/>
      <c r="C28" s="85"/>
      <c r="D28" s="85"/>
      <c r="E28" s="89" t="str">
        <f>IF(E29&gt;G29,"○",IF(E29&lt;G29,"●",IF(E29="","","△")))</f>
        <v>△</v>
      </c>
      <c r="F28" s="89"/>
      <c r="G28" s="92"/>
      <c r="H28" s="104"/>
      <c r="I28" s="86"/>
      <c r="J28" s="86"/>
      <c r="K28" s="90" t="str">
        <f>IF(H30="○","●",IF(H30="●","○",IF(H30="","","△")))</f>
        <v>○</v>
      </c>
      <c r="L28" s="89"/>
      <c r="M28" s="91"/>
      <c r="N28" s="88" t="str">
        <f>IF(H32="○","●",IF(H32="●","○",IF(H32="","","△")))</f>
        <v>○</v>
      </c>
      <c r="O28" s="89"/>
      <c r="P28" s="92"/>
      <c r="Q28" s="89" t="str">
        <f>IF(H34="○","●",IF(H34="●","○",IF(H34="","","△")))</f>
        <v>○</v>
      </c>
      <c r="R28" s="89"/>
      <c r="S28" s="92"/>
      <c r="T28" s="89" t="str">
        <f>IF(H36="○","●",IF(H36="●","○",IF(H36="","","△")))</f>
        <v>○</v>
      </c>
      <c r="U28" s="89"/>
      <c r="V28" s="89"/>
      <c r="W28" s="90" t="str">
        <f>IF(H38="○","●",IF(H38="●","○",IF(H38="","","△")))</f>
        <v>○</v>
      </c>
      <c r="X28" s="89"/>
      <c r="Y28" s="92"/>
      <c r="Z28" s="90" t="str">
        <f>IF(H40="○","●",IF(H40="●","○",IF(H40="","","△")))</f>
        <v>○</v>
      </c>
      <c r="AA28" s="89"/>
      <c r="AB28" s="92"/>
      <c r="AC28" s="90" t="str">
        <f>IF(H42="○","●",IF(H42="●","○",IF(H42="","","△")))</f>
        <v>○</v>
      </c>
      <c r="AD28" s="89"/>
      <c r="AE28" s="92"/>
      <c r="AF28" s="93">
        <f>IF(COUNTIF(E28:AE28,"")=14,"",COUNTIF(E28:AE28,"○"))</f>
        <v>7</v>
      </c>
      <c r="AG28" s="93"/>
      <c r="AH28" s="93">
        <f>IF(COUNTIF(E28:AE28,"")=14,"",COUNTIF(E28:AE28,"●"))</f>
        <v>0</v>
      </c>
      <c r="AI28" s="93"/>
      <c r="AJ28" s="93">
        <f>IF(COUNTIF(E28:AE28,"")=14,"",COUNTIF(E28:AE28,"△"))</f>
        <v>1</v>
      </c>
      <c r="AK28" s="93"/>
      <c r="AL28" s="93">
        <f>IF(COUNTIF(E28:AE28,"")=14,"",IF(E29="",0,E29)+IF(H29="",0,H29)+IF(K29="",0,K29)+IF(N29="",0,N29)+IF(Q29="",0,Q29)+IF(T29="",0,T29)+IF(W29="",0,W29)+IF(Z29="",0,Z29)+IF(AC29="",0,AC29))</f>
        <v>60</v>
      </c>
      <c r="AM28" s="93"/>
      <c r="AN28" s="93">
        <f>IF(COUNTIF(E28:AE28,"")=14,"",IF(G29="",0,G29)+IF(J29="",0,J29)+IF(M29="",0,M29)+IF(P29="",0,P29)+IF(S29="",0,S29)+IF(V29="",0,V29)+IF(Y29="",0,Y29)+IF(AB29="",0,AB29)+IF(AE29="",0,AE29))</f>
        <v>3</v>
      </c>
      <c r="AO28" s="93"/>
      <c r="AP28" s="93">
        <f>IF(COUNTIF(E28:AE28,"")=14,"",AF28*3+AJ28)</f>
        <v>22</v>
      </c>
      <c r="AQ28" s="93"/>
      <c r="AR28" s="93">
        <f>IF(COUNTIF(E28:AE28,"")=14,"",AL28-AN28)</f>
        <v>57</v>
      </c>
      <c r="AS28" s="93"/>
      <c r="AT28" s="94">
        <f>IF(COUNTIF(E28:AE28,"")=14,"",RANK(AV28,$AV$26:$AV$43,0))</f>
        <v>1</v>
      </c>
      <c r="AU28" s="95"/>
      <c r="AV28" s="96">
        <f>IF(COUNTIF(E28:AE28,"")=14,"",IF(AR28="",0,AP28*10000)+AR28*500+AP28*10)</f>
        <v>248720</v>
      </c>
    </row>
    <row r="29" spans="1:48" s="83" customFormat="1" ht="13.5" customHeight="1">
      <c r="A29" s="97"/>
      <c r="B29" s="85"/>
      <c r="C29" s="85"/>
      <c r="D29" s="85"/>
      <c r="E29" s="100">
        <v>2</v>
      </c>
      <c r="F29" s="101" t="s">
        <v>13</v>
      </c>
      <c r="G29" s="103">
        <v>2</v>
      </c>
      <c r="H29" s="105"/>
      <c r="I29" s="98"/>
      <c r="J29" s="98"/>
      <c r="K29" s="102">
        <f>IF(J31="","",J31)</f>
        <v>11</v>
      </c>
      <c r="L29" s="101" t="s">
        <v>13</v>
      </c>
      <c r="M29" s="103">
        <f>IF(H31="","",H31)</f>
        <v>0</v>
      </c>
      <c r="N29" s="100">
        <f>IF(J33="","",J33)</f>
        <v>4</v>
      </c>
      <c r="O29" s="101" t="s">
        <v>13</v>
      </c>
      <c r="P29" s="103">
        <f>IF(H33="","",H33)</f>
        <v>1</v>
      </c>
      <c r="Q29" s="100">
        <f>IF(J35="","",J35)</f>
        <v>14</v>
      </c>
      <c r="R29" s="101" t="s">
        <v>13</v>
      </c>
      <c r="S29" s="103">
        <f>IF(H35="","",H35)</f>
        <v>0</v>
      </c>
      <c r="T29" s="100">
        <f>IF(J37="","",J37)</f>
        <v>4</v>
      </c>
      <c r="U29" s="101" t="s">
        <v>13</v>
      </c>
      <c r="V29" s="100">
        <f>IF(H37="","",H37)</f>
        <v>0</v>
      </c>
      <c r="W29" s="102">
        <f>IF(J39="","",J39)</f>
        <v>12</v>
      </c>
      <c r="X29" s="101" t="s">
        <v>13</v>
      </c>
      <c r="Y29" s="103">
        <f>IF(H39="","",H39)</f>
        <v>0</v>
      </c>
      <c r="Z29" s="102">
        <f>IF(J41="","",J41)</f>
        <v>6</v>
      </c>
      <c r="AA29" s="101" t="s">
        <v>13</v>
      </c>
      <c r="AB29" s="103">
        <f>IF(H41="","",H41)</f>
        <v>0</v>
      </c>
      <c r="AC29" s="102">
        <f>IF(J43="","",J43)</f>
        <v>7</v>
      </c>
      <c r="AD29" s="101" t="s">
        <v>13</v>
      </c>
      <c r="AE29" s="103">
        <f>IF(H43="","",H43)</f>
        <v>0</v>
      </c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4"/>
      <c r="AU29" s="95"/>
      <c r="AV29" s="96"/>
    </row>
    <row r="30" spans="1:48" s="83" customFormat="1" ht="13.5" customHeight="1">
      <c r="A30" s="84" t="s">
        <v>26</v>
      </c>
      <c r="B30" s="85"/>
      <c r="C30" s="85"/>
      <c r="D30" s="85"/>
      <c r="E30" s="89" t="str">
        <f>IF(E31&gt;G31,"○",IF(E31&lt;G31,"●",IF(E31="","","△")))</f>
        <v>●</v>
      </c>
      <c r="F30" s="89"/>
      <c r="G30" s="91"/>
      <c r="H30" s="88" t="str">
        <f>IF(H31&gt;J31,"○",IF(H31&lt;J31,"●",IF(H31="","","△")))</f>
        <v>●</v>
      </c>
      <c r="I30" s="89"/>
      <c r="J30" s="89"/>
      <c r="K30" s="106"/>
      <c r="L30" s="86"/>
      <c r="M30" s="87"/>
      <c r="N30" s="88" t="str">
        <f>IF(K32="○","●",IF(K32="●","○",IF(K32="","","△")))</f>
        <v>●</v>
      </c>
      <c r="O30" s="89"/>
      <c r="P30" s="92"/>
      <c r="Q30" s="89" t="str">
        <f>IF(K34="○","●",IF(K34="●","○",IF(K34="","","△")))</f>
        <v>○</v>
      </c>
      <c r="R30" s="89"/>
      <c r="S30" s="92"/>
      <c r="T30" s="89" t="str">
        <f>IF(K36="○","●",IF(K36="●","○",IF(K36="","","△")))</f>
        <v>●</v>
      </c>
      <c r="U30" s="89"/>
      <c r="V30" s="89"/>
      <c r="W30" s="90" t="str">
        <f>IF(K38="○","●",IF(K38="●","○",IF(K38="","","△")))</f>
        <v>●</v>
      </c>
      <c r="X30" s="89"/>
      <c r="Y30" s="92"/>
      <c r="Z30" s="90" t="str">
        <f>IF(K40="○","●",IF(K40="●","○",IF(K40="","","△")))</f>
        <v>●</v>
      </c>
      <c r="AA30" s="89"/>
      <c r="AB30" s="92"/>
      <c r="AC30" s="90" t="str">
        <f>IF(K42="○","●",IF(K42="●","○",IF(K42="","","△")))</f>
        <v>○</v>
      </c>
      <c r="AD30" s="89"/>
      <c r="AE30" s="92"/>
      <c r="AF30" s="93">
        <f>IF(COUNTIF(E30:AE30,"")=14,"",COUNTIF(E30:AE30,"○"))</f>
        <v>2</v>
      </c>
      <c r="AG30" s="93"/>
      <c r="AH30" s="93">
        <f>IF(COUNTIF(E30:AE30,"")=14,"",COUNTIF(E30:AE30,"●"))</f>
        <v>6</v>
      </c>
      <c r="AI30" s="93"/>
      <c r="AJ30" s="93">
        <f>IF(COUNTIF(E30:AE30,"")=14,"",COUNTIF(E30:AE30,"△"))</f>
        <v>0</v>
      </c>
      <c r="AK30" s="93"/>
      <c r="AL30" s="93">
        <f>IF(COUNTIF(E30:AE30,"")=14,"",IF(E31="",0,E31)+IF(H31="",0,H31)+IF(K31="",0,K31)+IF(N31="",0,N31)+IF(Q31="",0,Q31)+IF(T31="",0,T31)+IF(W31="",0,W31)+IF(Z31="",0,Z31)+IF(AC31="",0,AC31))</f>
        <v>8</v>
      </c>
      <c r="AM30" s="93"/>
      <c r="AN30" s="93">
        <f>IF(COUNTIF(E30:AE30,"")=14,"",IF(G31="",0,G31)+IF(J31="",0,J31)+IF(M31="",0,M31)+IF(P31="",0,P31)+IF(S31="",0,S31)+IF(V31="",0,V31)+IF(Y31="",0,Y31)+IF(AB31="",0,AB31)+IF(AE31="",0,AE31))</f>
        <v>37</v>
      </c>
      <c r="AO30" s="93"/>
      <c r="AP30" s="93">
        <f>IF(COUNTIF(E30:AE30,"")=14,"",AF30*3+AJ30)</f>
        <v>6</v>
      </c>
      <c r="AQ30" s="93"/>
      <c r="AR30" s="93">
        <f>IF(COUNTIF(E30:AE30,"")=14,"",AL30-AN30)</f>
        <v>-29</v>
      </c>
      <c r="AS30" s="93"/>
      <c r="AT30" s="94">
        <f>IF(COUNTIF(E30:AE30,"")=14,"",RANK(AV30,$AV$26:$AV$43,0))</f>
        <v>7</v>
      </c>
      <c r="AU30" s="95"/>
      <c r="AV30" s="96">
        <f>IF(COUNTIF(E30:AE30,"")=14,"",IF(AR30="",0,AP30*10000)+AR30*500+AP30*10)</f>
        <v>45560</v>
      </c>
    </row>
    <row r="31" spans="1:48" s="83" customFormat="1" ht="13.5" customHeight="1">
      <c r="A31" s="97"/>
      <c r="B31" s="85"/>
      <c r="C31" s="85"/>
      <c r="D31" s="85"/>
      <c r="E31" s="100">
        <v>0</v>
      </c>
      <c r="F31" s="101" t="s">
        <v>13</v>
      </c>
      <c r="G31" s="103">
        <v>12</v>
      </c>
      <c r="H31" s="100">
        <v>0</v>
      </c>
      <c r="I31" s="101" t="s">
        <v>13</v>
      </c>
      <c r="J31" s="100">
        <v>11</v>
      </c>
      <c r="K31" s="107"/>
      <c r="L31" s="98"/>
      <c r="M31" s="99"/>
      <c r="N31" s="100">
        <f>IF(M33="","",M33)</f>
        <v>0</v>
      </c>
      <c r="O31" s="101" t="s">
        <v>13</v>
      </c>
      <c r="P31" s="103">
        <f>IF(K33="","",K33)</f>
        <v>10</v>
      </c>
      <c r="Q31" s="100">
        <f>IF(M35="","",M35)</f>
        <v>5</v>
      </c>
      <c r="R31" s="101" t="s">
        <v>13</v>
      </c>
      <c r="S31" s="103">
        <f>IF(K35="","",K35)</f>
        <v>0</v>
      </c>
      <c r="T31" s="100">
        <f>IF(M37="","",M37)</f>
        <v>0</v>
      </c>
      <c r="U31" s="101" t="s">
        <v>13</v>
      </c>
      <c r="V31" s="100">
        <f>IF(K37="","",K37)</f>
        <v>1</v>
      </c>
      <c r="W31" s="102">
        <f>IF(M39="","",M39)</f>
        <v>0</v>
      </c>
      <c r="X31" s="101" t="s">
        <v>13</v>
      </c>
      <c r="Y31" s="103">
        <f>IF(K39="","",K39)</f>
        <v>2</v>
      </c>
      <c r="Z31" s="102">
        <f>IF(M41="","",M41)</f>
        <v>0</v>
      </c>
      <c r="AA31" s="101" t="s">
        <v>13</v>
      </c>
      <c r="AB31" s="103">
        <f>IF(K41="","",K41)</f>
        <v>1</v>
      </c>
      <c r="AC31" s="102">
        <f>IF(M43="","",M43)</f>
        <v>3</v>
      </c>
      <c r="AD31" s="101" t="s">
        <v>13</v>
      </c>
      <c r="AE31" s="103">
        <f>IF(K43="","",K43)</f>
        <v>0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4"/>
      <c r="AU31" s="95"/>
      <c r="AV31" s="96"/>
    </row>
    <row r="32" spans="1:48" s="83" customFormat="1" ht="13.5" customHeight="1">
      <c r="A32" s="84" t="s">
        <v>27</v>
      </c>
      <c r="B32" s="85"/>
      <c r="C32" s="85"/>
      <c r="D32" s="85"/>
      <c r="E32" s="89" t="str">
        <f>IF(E33&gt;G33,"○",IF(E33&lt;G33,"●",IF(E33="","","△")))</f>
        <v>○</v>
      </c>
      <c r="F32" s="89"/>
      <c r="G32" s="91"/>
      <c r="H32" s="88" t="str">
        <f>IF(H33&gt;J33,"○",IF(H33&lt;J33,"●",IF(H33="","","△")))</f>
        <v>●</v>
      </c>
      <c r="I32" s="89"/>
      <c r="J32" s="89"/>
      <c r="K32" s="90" t="str">
        <f>IF(K33&gt;M33,"○",IF(K33&lt;M33,"●",IF(K33="","","△")))</f>
        <v>○</v>
      </c>
      <c r="L32" s="89"/>
      <c r="M32" s="92"/>
      <c r="N32" s="104"/>
      <c r="O32" s="86"/>
      <c r="P32" s="108"/>
      <c r="Q32" s="88" t="str">
        <f>IF(N34="○","●",IF(N34="●","○",IF(N34="","","△")))</f>
        <v>○</v>
      </c>
      <c r="R32" s="89"/>
      <c r="S32" s="92"/>
      <c r="T32" s="89" t="str">
        <f>IF(N36="○","●",IF(N36="●","○",IF(N36="","","△")))</f>
        <v>○</v>
      </c>
      <c r="U32" s="89"/>
      <c r="V32" s="89"/>
      <c r="W32" s="90" t="str">
        <f>IF(N38="○","●",IF(N38="●","○",IF(N38="","","△")))</f>
        <v>○</v>
      </c>
      <c r="X32" s="89"/>
      <c r="Y32" s="92"/>
      <c r="Z32" s="90" t="str">
        <f>IF(N40="○","●",IF(N40="●","○",IF(N40="","","△")))</f>
        <v>○</v>
      </c>
      <c r="AA32" s="89"/>
      <c r="AB32" s="92"/>
      <c r="AC32" s="90" t="str">
        <f>IF(N42="○","●",IF(N42="●","○",IF(N42="","","△")))</f>
        <v>○</v>
      </c>
      <c r="AD32" s="89"/>
      <c r="AE32" s="92"/>
      <c r="AF32" s="93">
        <f>IF(COUNTIF(E32:AE32,"")=14,"",COUNTIF(E32:AE32,"○"))</f>
        <v>7</v>
      </c>
      <c r="AG32" s="93"/>
      <c r="AH32" s="93">
        <f>IF(COUNTIF(E32:AE32,"")=14,"",COUNTIF(E32:AE32,"●"))</f>
        <v>1</v>
      </c>
      <c r="AI32" s="93"/>
      <c r="AJ32" s="93">
        <f>IF(COUNTIF(E32:AE32,"")=14,"",COUNTIF(E32:AE32,"△"))</f>
        <v>0</v>
      </c>
      <c r="AK32" s="93"/>
      <c r="AL32" s="93">
        <f>IF(COUNTIF(E32:AE32,"")=14,"",IF(E33="",0,E33)+IF(H33="",0,H33)+IF(K33="",0,K33)+IF(N33="",0,N33)+IF(Q33="",0,Q33)+IF(T33="",0,T33)+IF(W33="",0,W33)+IF(Z33="",0,Z33)+IF(AC33="",0,AC33))</f>
        <v>28</v>
      </c>
      <c r="AM32" s="93"/>
      <c r="AN32" s="93">
        <f>IF(COUNTIF(E32:AE32,"")=14,"",IF(G33="",0,G33)+IF(J33="",0,J33)+IF(M33="",0,M33)+IF(P33="",0,P33)+IF(S33="",0,S33)+IF(V33="",0,V33)+IF(Y33="",0,Y33)+IF(AB33="",0,AB33)+IF(AE33="",0,AE33))</f>
        <v>6</v>
      </c>
      <c r="AO32" s="93"/>
      <c r="AP32" s="93">
        <f>IF(COUNTIF(E32:AE32,"")=14,"",AF32*3+AJ32)</f>
        <v>21</v>
      </c>
      <c r="AQ32" s="93"/>
      <c r="AR32" s="93">
        <f>IF(COUNTIF(E32:AE32,"")=14,"",AL32-AN32)</f>
        <v>22</v>
      </c>
      <c r="AS32" s="93"/>
      <c r="AT32" s="94">
        <f>IF(COUNTIF(E32:AE32,"")=14,"",RANK(AV32,$AV$26:$AV$43,0))</f>
        <v>2</v>
      </c>
      <c r="AU32" s="95"/>
      <c r="AV32" s="96">
        <f>IF(COUNTIF(E32:AE32,"")=14,"",IF(AR32="",0,AP32*10000)+AR32*500+AP32*10)</f>
        <v>221210</v>
      </c>
    </row>
    <row r="33" spans="1:48" s="83" customFormat="1" ht="13.5" customHeight="1">
      <c r="A33" s="97"/>
      <c r="B33" s="85"/>
      <c r="C33" s="85"/>
      <c r="D33" s="85"/>
      <c r="E33" s="100">
        <v>1</v>
      </c>
      <c r="F33" s="101" t="s">
        <v>13</v>
      </c>
      <c r="G33" s="103">
        <v>0</v>
      </c>
      <c r="H33" s="100">
        <v>1</v>
      </c>
      <c r="I33" s="101" t="s">
        <v>13</v>
      </c>
      <c r="J33" s="100">
        <v>4</v>
      </c>
      <c r="K33" s="102">
        <v>10</v>
      </c>
      <c r="L33" s="101" t="s">
        <v>13</v>
      </c>
      <c r="M33" s="103">
        <v>0</v>
      </c>
      <c r="N33" s="105"/>
      <c r="O33" s="98"/>
      <c r="P33" s="109"/>
      <c r="Q33" s="100">
        <f>IF(P35="","",P35)</f>
        <v>4</v>
      </c>
      <c r="R33" s="101" t="s">
        <v>13</v>
      </c>
      <c r="S33" s="100">
        <f>IF(N35="","",N35)</f>
        <v>0</v>
      </c>
      <c r="T33" s="102">
        <f>IF(P37="","",P37)</f>
        <v>4</v>
      </c>
      <c r="U33" s="101" t="s">
        <v>13</v>
      </c>
      <c r="V33" s="100">
        <f>IF(N37="","",N37)</f>
        <v>1</v>
      </c>
      <c r="W33" s="102">
        <f>IF(P39="","",P39)</f>
        <v>2</v>
      </c>
      <c r="X33" s="101" t="s">
        <v>13</v>
      </c>
      <c r="Y33" s="103">
        <f>IF(N39="","",N39)</f>
        <v>1</v>
      </c>
      <c r="Z33" s="102">
        <f>IF(P41="","",P41)</f>
        <v>4</v>
      </c>
      <c r="AA33" s="101" t="s">
        <v>13</v>
      </c>
      <c r="AB33" s="103">
        <f>IF(N41="","",N41)</f>
        <v>0</v>
      </c>
      <c r="AC33" s="102">
        <f>IF(P43="","",P43)</f>
        <v>2</v>
      </c>
      <c r="AD33" s="101" t="s">
        <v>13</v>
      </c>
      <c r="AE33" s="103">
        <f>IF(N43="","",N43)</f>
        <v>0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4"/>
      <c r="AU33" s="95"/>
      <c r="AV33" s="96"/>
    </row>
    <row r="34" spans="1:48" s="83" customFormat="1" ht="13.5" customHeight="1">
      <c r="A34" s="84" t="s">
        <v>219</v>
      </c>
      <c r="B34" s="85"/>
      <c r="C34" s="85"/>
      <c r="D34" s="85"/>
      <c r="E34" s="89" t="str">
        <f>IF(E35&gt;G35,"○",IF(E35&lt;G35,"●",IF(E35="","","△")))</f>
        <v>●</v>
      </c>
      <c r="F34" s="89"/>
      <c r="G34" s="91"/>
      <c r="H34" s="88" t="str">
        <f>IF(H35&gt;J35,"○",IF(H35&lt;J35,"●",IF(H35="","","△")))</f>
        <v>●</v>
      </c>
      <c r="I34" s="89"/>
      <c r="J34" s="89"/>
      <c r="K34" s="90" t="str">
        <f>IF(K35&gt;M35,"○",IF(K35&lt;M35,"●",IF(K35="","","△")))</f>
        <v>●</v>
      </c>
      <c r="L34" s="89"/>
      <c r="M34" s="92"/>
      <c r="N34" s="90" t="str">
        <f>IF(N35&gt;P35,"○",IF(N35&lt;P35,"●",IF(N35="","","△")))</f>
        <v>●</v>
      </c>
      <c r="O34" s="89"/>
      <c r="P34" s="92"/>
      <c r="Q34" s="86"/>
      <c r="R34" s="86"/>
      <c r="S34" s="108"/>
      <c r="T34" s="89" t="str">
        <f>IF(Q36="○","●",IF(Q36="●","○",IF(Q36="","","△")))</f>
        <v>●</v>
      </c>
      <c r="U34" s="89"/>
      <c r="V34" s="89"/>
      <c r="W34" s="90" t="str">
        <f>IF(Q38="○","●",IF(Q38="●","○",IF(Q38="","","△")))</f>
        <v>●</v>
      </c>
      <c r="X34" s="89"/>
      <c r="Y34" s="92"/>
      <c r="Z34" s="90" t="str">
        <f>IF(Q40="○","●",IF(Q40="●","○",IF(Q40="","","△")))</f>
        <v>●</v>
      </c>
      <c r="AA34" s="89"/>
      <c r="AB34" s="92"/>
      <c r="AC34" s="90" t="str">
        <f>IF(Q42="○","●",IF(Q42="●","○",IF(Q42="","","△")))</f>
        <v>●</v>
      </c>
      <c r="AD34" s="89"/>
      <c r="AE34" s="92"/>
      <c r="AF34" s="93">
        <f>IF(COUNTIF(E34:AE34,"")=14,"",COUNTIF(E34:AE34,"○"))</f>
        <v>0</v>
      </c>
      <c r="AG34" s="93"/>
      <c r="AH34" s="93">
        <f>IF(COUNTIF(E34:AE34,"")=14,"",COUNTIF(E34:AE34,"●"))</f>
        <v>8</v>
      </c>
      <c r="AI34" s="93"/>
      <c r="AJ34" s="93">
        <f>IF(COUNTIF(E34:AE34,"")=14,"",COUNTIF(E34:AE34,"△"))</f>
        <v>0</v>
      </c>
      <c r="AK34" s="93"/>
      <c r="AL34" s="93">
        <f>IF(COUNTIF(E34:AE34,"")=14,"",IF(E35="",0,E35)+IF(H35="",0,H35)+IF(K35="",0,K35)+IF(N35="",0,N35)+IF(Q35="",0,Q35)+IF(T35="",0,T35)+IF(W35="",0,W35)+IF(Z35="",0,Z35)+IF(AC35="",0,AC35))</f>
        <v>1</v>
      </c>
      <c r="AM34" s="93"/>
      <c r="AN34" s="93">
        <f>IF(COUNTIF(E34:AE34,"")=14,"",IF(G35="",0,G35)+IF(J35="",0,J35)+IF(M35="",0,M35)+IF(P35="",0,P35)+IF(S35="",0,S35)+IF(V35="",0,V35)+IF(Y35="",0,Y35)+IF(AB35="",0,AB35)+IF(AE35="",0,AE35))</f>
        <v>46</v>
      </c>
      <c r="AO34" s="93"/>
      <c r="AP34" s="93">
        <f>IF(COUNTIF(E34:AE34,"")=14,"",AF34*3+AJ34)</f>
        <v>0</v>
      </c>
      <c r="AQ34" s="93"/>
      <c r="AR34" s="93">
        <f>IF(COUNTIF(E34:AE34,"")=14,"",AL34-AN34)</f>
        <v>-45</v>
      </c>
      <c r="AS34" s="93"/>
      <c r="AT34" s="94">
        <f>IF(COUNTIF(E34:AE34,"")=14,"",RANK(AV34,$AV$26:$AV$43,0))</f>
        <v>9</v>
      </c>
      <c r="AU34" s="95"/>
      <c r="AV34" s="96">
        <f>IF(COUNTIF(E34:AE34,"")=14,"",IF(AR34="",0,AP34*10000)+AR34*500+AP34*10)</f>
        <v>-22500</v>
      </c>
    </row>
    <row r="35" spans="1:48" s="83" customFormat="1" ht="13.5" customHeight="1">
      <c r="A35" s="97"/>
      <c r="B35" s="85"/>
      <c r="C35" s="85"/>
      <c r="D35" s="85"/>
      <c r="E35" s="100">
        <v>0</v>
      </c>
      <c r="F35" s="101" t="s">
        <v>13</v>
      </c>
      <c r="G35" s="103">
        <v>11</v>
      </c>
      <c r="H35" s="100">
        <v>0</v>
      </c>
      <c r="I35" s="110" t="s">
        <v>220</v>
      </c>
      <c r="J35" s="100">
        <v>14</v>
      </c>
      <c r="K35" s="102">
        <v>0</v>
      </c>
      <c r="L35" s="101" t="s">
        <v>13</v>
      </c>
      <c r="M35" s="103">
        <v>5</v>
      </c>
      <c r="N35" s="100">
        <v>0</v>
      </c>
      <c r="O35" s="110" t="s">
        <v>220</v>
      </c>
      <c r="P35" s="103">
        <v>4</v>
      </c>
      <c r="Q35" s="98"/>
      <c r="R35" s="98"/>
      <c r="S35" s="109"/>
      <c r="T35" s="100">
        <f>IF(S37="","",S37)</f>
        <v>0</v>
      </c>
      <c r="U35" s="101" t="s">
        <v>13</v>
      </c>
      <c r="V35" s="100">
        <f>IF(Q37="","",Q37)</f>
        <v>4</v>
      </c>
      <c r="W35" s="102">
        <f>IF(S39="","",S39)</f>
        <v>1</v>
      </c>
      <c r="X35" s="101" t="s">
        <v>13</v>
      </c>
      <c r="Y35" s="103">
        <f>IF(Q39="","",Q39)</f>
        <v>2</v>
      </c>
      <c r="Z35" s="102">
        <f>IF(S41="","",S41)</f>
        <v>0</v>
      </c>
      <c r="AA35" s="101" t="s">
        <v>13</v>
      </c>
      <c r="AB35" s="103">
        <f>IF(Q41="","",Q41)</f>
        <v>4</v>
      </c>
      <c r="AC35" s="102">
        <f>IF(S43="","",S43)</f>
        <v>0</v>
      </c>
      <c r="AD35" s="101" t="s">
        <v>13</v>
      </c>
      <c r="AE35" s="103">
        <f>IF(Q43="","",Q43)</f>
        <v>2</v>
      </c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4"/>
      <c r="AU35" s="95"/>
      <c r="AV35" s="96"/>
    </row>
    <row r="36" spans="1:48" s="83" customFormat="1" ht="13.5" customHeight="1">
      <c r="A36" s="84" t="s">
        <v>28</v>
      </c>
      <c r="B36" s="85"/>
      <c r="C36" s="85"/>
      <c r="D36" s="85"/>
      <c r="E36" s="89" t="str">
        <f>IF(E37&gt;G37,"○",IF(E37&lt;G37,"●",IF(E37="","","△")))</f>
        <v>●</v>
      </c>
      <c r="F36" s="89"/>
      <c r="G36" s="91"/>
      <c r="H36" s="88" t="str">
        <f>IF(H37&gt;J37,"○",IF(H37&lt;J37,"●",IF(H37="","","△")))</f>
        <v>●</v>
      </c>
      <c r="I36" s="89"/>
      <c r="J36" s="89"/>
      <c r="K36" s="90" t="str">
        <f>IF(K37&gt;M37,"○",IF(K37&lt;M37,"●",IF(K37="","","△")))</f>
        <v>○</v>
      </c>
      <c r="L36" s="89"/>
      <c r="M36" s="92"/>
      <c r="N36" s="90" t="str">
        <f>IF(N37&gt;P37,"○",IF(N37&lt;P37,"●",IF(N37="","","△")))</f>
        <v>●</v>
      </c>
      <c r="O36" s="89"/>
      <c r="P36" s="92"/>
      <c r="Q36" s="90" t="str">
        <f>IF(Q37&gt;S37,"○",IF(Q37&lt;S37,"●",IF(Q37="","","△")))</f>
        <v>○</v>
      </c>
      <c r="R36" s="89"/>
      <c r="S36" s="92"/>
      <c r="T36" s="86"/>
      <c r="U36" s="86"/>
      <c r="V36" s="86"/>
      <c r="W36" s="90" t="str">
        <f>IF(T38="○","●",IF(T38="●","○",IF(T38="","","△")))</f>
        <v>○</v>
      </c>
      <c r="X36" s="89"/>
      <c r="Y36" s="92"/>
      <c r="Z36" s="90" t="str">
        <f>IF(T40="○","●",IF(T40="●","○",IF(T40="","","△")))</f>
        <v>△</v>
      </c>
      <c r="AA36" s="89"/>
      <c r="AB36" s="92"/>
      <c r="AC36" s="90" t="str">
        <f>IF(T42="○","●",IF(T42="●","○",IF(T42="","","△")))</f>
        <v>○</v>
      </c>
      <c r="AD36" s="89"/>
      <c r="AE36" s="92"/>
      <c r="AF36" s="93">
        <f>IF(COUNTIF(E36:AE36,"")=14,"",COUNTIF(E36:AE36,"○"))</f>
        <v>4</v>
      </c>
      <c r="AG36" s="93"/>
      <c r="AH36" s="93">
        <f>IF(COUNTIF(E36:AE36,"")=14,"",COUNTIF(E36:AE36,"●"))</f>
        <v>3</v>
      </c>
      <c r="AI36" s="93"/>
      <c r="AJ36" s="93">
        <f>IF(COUNTIF(E36:AE36,"")=14,"",COUNTIF(E36:AE36,"△"))</f>
        <v>1</v>
      </c>
      <c r="AK36" s="93"/>
      <c r="AL36" s="93">
        <f>IF(COUNTIF(E36:AE36,"")=14,"",IF(E37="",0,E37)+IF(H37="",0,H37)+IF(K37="",0,K37)+IF(N37="",0,N37)+IF(Q37="",0,Q37)+IF(T37="",0,T37)+IF(W37="",0,W37)+IF(Z37="",0,Z37)+IF(AC37="",0,AC37))</f>
        <v>16</v>
      </c>
      <c r="AM36" s="93"/>
      <c r="AN36" s="93">
        <f>IF(COUNTIF(E36:AE36,"")=14,"",IF(G37="",0,G37)+IF(J37="",0,J37)+IF(M37="",0,M37)+IF(P37="",0,P37)+IF(S37="",0,S37)+IF(V37="",0,V37)+IF(Y37="",0,Y37)+IF(AB37="",0,AB37)+IF(AE37="",0,AE37))</f>
        <v>14</v>
      </c>
      <c r="AO36" s="93"/>
      <c r="AP36" s="93">
        <f>IF(COUNTIF(E36:AE36,"")=14,"",AF36*3+AJ36)</f>
        <v>13</v>
      </c>
      <c r="AQ36" s="93"/>
      <c r="AR36" s="93">
        <f>IF(COUNTIF(E36:AE36,"")=14,"",AL36-AN36)</f>
        <v>2</v>
      </c>
      <c r="AS36" s="93"/>
      <c r="AT36" s="94">
        <f>IF(COUNTIF(E36:AE36,"")=14,"",RANK(AV36,$AV$26:$AV$43,0))</f>
        <v>4</v>
      </c>
      <c r="AU36" s="95"/>
      <c r="AV36" s="96">
        <f>IF(COUNTIF(E36:AE36,"")=14,"",IF(AR36="",0,AP36*10000)+AR36*500+AP36*10)</f>
        <v>131130</v>
      </c>
    </row>
    <row r="37" spans="1:48" s="83" customFormat="1" ht="13.5" customHeight="1">
      <c r="A37" s="97"/>
      <c r="B37" s="85"/>
      <c r="C37" s="85"/>
      <c r="D37" s="85"/>
      <c r="E37" s="100">
        <v>2</v>
      </c>
      <c r="F37" s="101" t="s">
        <v>13</v>
      </c>
      <c r="G37" s="103">
        <v>4</v>
      </c>
      <c r="H37" s="100">
        <v>0</v>
      </c>
      <c r="I37" s="101" t="s">
        <v>13</v>
      </c>
      <c r="J37" s="100">
        <v>4</v>
      </c>
      <c r="K37" s="102">
        <v>1</v>
      </c>
      <c r="L37" s="101" t="s">
        <v>13</v>
      </c>
      <c r="M37" s="103">
        <v>0</v>
      </c>
      <c r="N37" s="100">
        <v>1</v>
      </c>
      <c r="O37" s="101" t="s">
        <v>13</v>
      </c>
      <c r="P37" s="103">
        <v>4</v>
      </c>
      <c r="Q37" s="100">
        <v>4</v>
      </c>
      <c r="R37" s="101" t="s">
        <v>13</v>
      </c>
      <c r="S37" s="103">
        <v>0</v>
      </c>
      <c r="T37" s="98"/>
      <c r="U37" s="98"/>
      <c r="V37" s="98"/>
      <c r="W37" s="102">
        <f>IF(V39="","",V39)</f>
        <v>2</v>
      </c>
      <c r="X37" s="101" t="s">
        <v>13</v>
      </c>
      <c r="Y37" s="103">
        <f>IF(T39="","",T39)</f>
        <v>0</v>
      </c>
      <c r="Z37" s="102">
        <f>IF(V41="","",V41)</f>
        <v>2</v>
      </c>
      <c r="AA37" s="101" t="s">
        <v>13</v>
      </c>
      <c r="AB37" s="103">
        <f>IF(T41="","",T41)</f>
        <v>2</v>
      </c>
      <c r="AC37" s="102">
        <f>IF(V43="","",V43)</f>
        <v>4</v>
      </c>
      <c r="AD37" s="101" t="s">
        <v>13</v>
      </c>
      <c r="AE37" s="103">
        <f>IF(T43="","",T43)</f>
        <v>0</v>
      </c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4"/>
      <c r="AU37" s="95"/>
      <c r="AV37" s="96"/>
    </row>
    <row r="38" spans="1:48" s="83" customFormat="1" ht="13.5" customHeight="1">
      <c r="A38" s="84" t="s">
        <v>29</v>
      </c>
      <c r="B38" s="85"/>
      <c r="C38" s="85"/>
      <c r="D38" s="85"/>
      <c r="E38" s="89" t="str">
        <f>IF(E39&gt;G39,"○",IF(E39&lt;G39,"●",IF(E39="","","△")))</f>
        <v>●</v>
      </c>
      <c r="F38" s="89"/>
      <c r="G38" s="91"/>
      <c r="H38" s="88" t="str">
        <f>IF(H39&gt;J39,"○",IF(H39&lt;J39,"●",IF(H39="","","△")))</f>
        <v>●</v>
      </c>
      <c r="I38" s="89"/>
      <c r="J38" s="89"/>
      <c r="K38" s="90" t="str">
        <f>IF(K39&gt;M39,"○",IF(K39&lt;M39,"●",IF(K39="","","△")))</f>
        <v>○</v>
      </c>
      <c r="L38" s="89"/>
      <c r="M38" s="92"/>
      <c r="N38" s="90" t="str">
        <f>IF(N39&gt;P39,"○",IF(N39&lt;P39,"●",IF(N39="","","△")))</f>
        <v>●</v>
      </c>
      <c r="O38" s="89"/>
      <c r="P38" s="92"/>
      <c r="Q38" s="90" t="str">
        <f>IF(Q39&gt;S39,"○",IF(Q39&lt;S39,"●",IF(Q39="","","△")))</f>
        <v>○</v>
      </c>
      <c r="R38" s="89"/>
      <c r="S38" s="92"/>
      <c r="T38" s="90" t="str">
        <f>IF(T39&gt;V39,"○",IF(T39&lt;V39,"●",IF(T39="","","△")))</f>
        <v>●</v>
      </c>
      <c r="U38" s="89"/>
      <c r="V38" s="92"/>
      <c r="W38" s="106"/>
      <c r="X38" s="86"/>
      <c r="Y38" s="108"/>
      <c r="Z38" s="90" t="str">
        <f>IF(W40="○","●",IF(W40="●","○",IF(W40="","","△")))</f>
        <v>●</v>
      </c>
      <c r="AA38" s="89"/>
      <c r="AB38" s="92"/>
      <c r="AC38" s="90" t="str">
        <f>IF(W42="○","●",IF(W42="●","○",IF(W42="","","△")))</f>
        <v>○</v>
      </c>
      <c r="AD38" s="89"/>
      <c r="AE38" s="92"/>
      <c r="AF38" s="93">
        <f>IF(COUNTIF(E38:AE38,"")=14,"",COUNTIF(E38:AE38,"○"))</f>
        <v>3</v>
      </c>
      <c r="AG38" s="93"/>
      <c r="AH38" s="93">
        <f>IF(COUNTIF(E38:AE38,"")=14,"",COUNTIF(E38:AE38,"●"))</f>
        <v>5</v>
      </c>
      <c r="AI38" s="93"/>
      <c r="AJ38" s="93">
        <f>IF(COUNTIF(E38:AE38,"")=14,"",COUNTIF(E38:AE38,"△"))</f>
        <v>0</v>
      </c>
      <c r="AK38" s="93"/>
      <c r="AL38" s="93">
        <f>IF(COUNTIF(E38:AE38,"")=14,"",IF(E39="",0,E39)+IF(H39="",0,H39)+IF(K39="",0,K39)+IF(N39="",0,N39)+IF(Q39="",0,Q39)+IF(T39="",0,T39)+IF(W39="",0,W39)+IF(Z39="",0,Z39)+IF(AC39="",0,AC39))</f>
        <v>9</v>
      </c>
      <c r="AM38" s="93"/>
      <c r="AN38" s="93">
        <f>IF(COUNTIF(E38:AE38,"")=14,"",IF(G39="",0,G39)+IF(J39="",0,J39)+IF(M39="",0,M39)+IF(P39="",0,P39)+IF(S39="",0,S39)+IF(V39="",0,V39)+IF(Y39="",0,Y39)+IF(AB39="",0,AB39)+IF(AE39="",0,AE39))</f>
        <v>25</v>
      </c>
      <c r="AO38" s="93"/>
      <c r="AP38" s="93">
        <f>IF(COUNTIF(E38:AE38,"")=14,"",AF38*3+AJ38)</f>
        <v>9</v>
      </c>
      <c r="AQ38" s="93"/>
      <c r="AR38" s="93">
        <f>IF(COUNTIF(E38:AE38,"")=14,"",AL38-AN38)</f>
        <v>-16</v>
      </c>
      <c r="AS38" s="93"/>
      <c r="AT38" s="94">
        <f>IF(COUNTIF(E38:AE38,"")=14,"",RANK(AV38,$AV$26:$AV$43,0))</f>
        <v>6</v>
      </c>
      <c r="AU38" s="95"/>
      <c r="AV38" s="96">
        <f>IF(COUNTIF(E38:AE38,"")=14,"",IF(AR38="",0,AP38*10000)+AR38*500+AP38*10)</f>
        <v>82090</v>
      </c>
    </row>
    <row r="39" spans="1:48" s="83" customFormat="1" ht="13.5" customHeight="1">
      <c r="A39" s="97"/>
      <c r="B39" s="85"/>
      <c r="C39" s="85"/>
      <c r="D39" s="85"/>
      <c r="E39" s="100">
        <v>0</v>
      </c>
      <c r="F39" s="101" t="s">
        <v>13</v>
      </c>
      <c r="G39" s="103">
        <v>5</v>
      </c>
      <c r="H39" s="100">
        <v>0</v>
      </c>
      <c r="I39" s="101" t="s">
        <v>13</v>
      </c>
      <c r="J39" s="100">
        <v>12</v>
      </c>
      <c r="K39" s="102">
        <v>2</v>
      </c>
      <c r="L39" s="101" t="s">
        <v>13</v>
      </c>
      <c r="M39" s="103">
        <v>0</v>
      </c>
      <c r="N39" s="100">
        <v>1</v>
      </c>
      <c r="O39" s="101" t="s">
        <v>13</v>
      </c>
      <c r="P39" s="103">
        <v>2</v>
      </c>
      <c r="Q39" s="100">
        <v>2</v>
      </c>
      <c r="R39" s="101" t="s">
        <v>13</v>
      </c>
      <c r="S39" s="103">
        <v>1</v>
      </c>
      <c r="T39" s="139">
        <v>0</v>
      </c>
      <c r="U39" s="101" t="s">
        <v>13</v>
      </c>
      <c r="V39" s="140">
        <v>2</v>
      </c>
      <c r="W39" s="107"/>
      <c r="X39" s="98"/>
      <c r="Y39" s="109"/>
      <c r="Z39" s="102">
        <f>IF(Y41="","",Y41)</f>
        <v>0</v>
      </c>
      <c r="AA39" s="101" t="s">
        <v>13</v>
      </c>
      <c r="AB39" s="103">
        <f>IF(W41="","",W41)</f>
        <v>3</v>
      </c>
      <c r="AC39" s="102">
        <f>IF(Y43="","",Y43)</f>
        <v>4</v>
      </c>
      <c r="AD39" s="101" t="s">
        <v>13</v>
      </c>
      <c r="AE39" s="103">
        <f>IF(W43="","",W43)</f>
        <v>0</v>
      </c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4"/>
      <c r="AU39" s="95"/>
      <c r="AV39" s="96"/>
    </row>
    <row r="40" spans="1:48" s="83" customFormat="1" ht="13.5" customHeight="1">
      <c r="A40" s="111" t="s">
        <v>30</v>
      </c>
      <c r="B40" s="112"/>
      <c r="C40" s="112"/>
      <c r="D40" s="112"/>
      <c r="E40" s="89" t="str">
        <f>IF(E41&gt;G41,"○",IF(E41&lt;G41,"●",IF(E41="","","△")))</f>
        <v>●</v>
      </c>
      <c r="F40" s="89"/>
      <c r="G40" s="91"/>
      <c r="H40" s="88" t="str">
        <f>IF(H41&gt;J41,"○",IF(H41&lt;J41,"●",IF(H41="","","△")))</f>
        <v>●</v>
      </c>
      <c r="I40" s="89"/>
      <c r="J40" s="89"/>
      <c r="K40" s="90" t="str">
        <f>IF(K41&gt;M41,"○",IF(K41&lt;M41,"●",IF(K41="","","△")))</f>
        <v>○</v>
      </c>
      <c r="L40" s="89"/>
      <c r="M40" s="92"/>
      <c r="N40" s="90" t="str">
        <f>IF(N41&gt;P41,"○",IF(N41&lt;P41,"●",IF(N41="","","△")))</f>
        <v>●</v>
      </c>
      <c r="O40" s="89"/>
      <c r="P40" s="92"/>
      <c r="Q40" s="90" t="str">
        <f>IF(Q41&gt;S41,"○",IF(Q41&lt;S41,"●",IF(Q41="","","△")))</f>
        <v>○</v>
      </c>
      <c r="R40" s="89"/>
      <c r="S40" s="92"/>
      <c r="T40" s="90" t="str">
        <f>IF(T41&gt;V41,"○",IF(T41&lt;V41,"●",IF(T41="","","△")))</f>
        <v>△</v>
      </c>
      <c r="U40" s="89"/>
      <c r="V40" s="92"/>
      <c r="W40" s="90" t="str">
        <f>IF(W41&gt;Y41,"○",IF(W41&lt;Y41,"●",IF(W41="","","△")))</f>
        <v>○</v>
      </c>
      <c r="X40" s="89"/>
      <c r="Y40" s="92"/>
      <c r="Z40" s="106"/>
      <c r="AA40" s="86"/>
      <c r="AB40" s="108"/>
      <c r="AC40" s="90" t="str">
        <f>IF(Z42="○","●",IF(Z42="●","○",IF(Z42="","","△")))</f>
        <v>○</v>
      </c>
      <c r="AD40" s="89"/>
      <c r="AE40" s="92"/>
      <c r="AF40" s="93">
        <f>IF(COUNTIF(E40:AE40,"")=14,"",COUNTIF(E40:AE40,"○"))</f>
        <v>4</v>
      </c>
      <c r="AG40" s="93"/>
      <c r="AH40" s="93">
        <f>IF(COUNTIF(E40:AE40,"")=14,"",COUNTIF(E40:AE40,"●"))</f>
        <v>3</v>
      </c>
      <c r="AI40" s="93"/>
      <c r="AJ40" s="93">
        <f>IF(COUNTIF(E40:AE40,"")=14,"",COUNTIF(E40:AE40,"△"))</f>
        <v>1</v>
      </c>
      <c r="AK40" s="93"/>
      <c r="AL40" s="93">
        <f>IF(COUNTIF(E40:AE40,"")=14,"",IF(E41="",0,E41)+IF(H41="",0,H41)+IF(K41="",0,K41)+IF(N41="",0,N41)+IF(Q41="",0,Q41)+IF(T41="",0,T41)+IF(W41="",0,W41)+IF(Z41="",0,Z41)+IF(AC41="",0,AC41))</f>
        <v>13</v>
      </c>
      <c r="AM40" s="93"/>
      <c r="AN40" s="93">
        <f>IF(COUNTIF(E40:AE40,"")=14,"",IF(G41="",0,G41)+IF(J41="",0,J41)+IF(M41="",0,M41)+IF(P41="",0,P41)+IF(S41="",0,S41)+IF(V41="",0,V41)+IF(Y41="",0,Y41)+IF(AB41="",0,AB41)+IF(AE41="",0,AE41))</f>
        <v>22</v>
      </c>
      <c r="AO40" s="93"/>
      <c r="AP40" s="93">
        <f>IF(COUNTIF(E40:AE40,"")=14,"",AF40*3+AJ40)</f>
        <v>13</v>
      </c>
      <c r="AQ40" s="93"/>
      <c r="AR40" s="93">
        <f>IF(COUNTIF(E40:AE40,"")=14,"",AL40-AN40)</f>
        <v>-9</v>
      </c>
      <c r="AS40" s="93"/>
      <c r="AT40" s="94">
        <f>IF(COUNTIF(E40:AE40,"")=14,"",RANK(AV40,$AV$26:$AV$43,0))</f>
        <v>5</v>
      </c>
      <c r="AU40" s="95"/>
      <c r="AV40" s="96">
        <f>IF(COUNTIF(E40:AE40,"")=14,"",IF(AR40="",0,AP40*10000)+AR40*500+AP40*10)</f>
        <v>125630</v>
      </c>
    </row>
    <row r="41" spans="1:48" s="83" customFormat="1" ht="13.5" customHeight="1">
      <c r="A41" s="97"/>
      <c r="B41" s="85"/>
      <c r="C41" s="85"/>
      <c r="D41" s="85"/>
      <c r="E41" s="100">
        <v>0</v>
      </c>
      <c r="F41" s="101" t="s">
        <v>13</v>
      </c>
      <c r="G41" s="103">
        <v>10</v>
      </c>
      <c r="H41" s="100">
        <v>0</v>
      </c>
      <c r="I41" s="101" t="s">
        <v>13</v>
      </c>
      <c r="J41" s="100">
        <v>6</v>
      </c>
      <c r="K41" s="102">
        <v>1</v>
      </c>
      <c r="L41" s="101" t="s">
        <v>13</v>
      </c>
      <c r="M41" s="103">
        <v>0</v>
      </c>
      <c r="N41" s="100">
        <v>0</v>
      </c>
      <c r="O41" s="101" t="s">
        <v>13</v>
      </c>
      <c r="P41" s="103">
        <v>4</v>
      </c>
      <c r="Q41" s="100">
        <v>4</v>
      </c>
      <c r="R41" s="101" t="s">
        <v>13</v>
      </c>
      <c r="S41" s="103">
        <v>0</v>
      </c>
      <c r="T41" s="139">
        <v>2</v>
      </c>
      <c r="U41" s="101" t="s">
        <v>13</v>
      </c>
      <c r="V41" s="140">
        <v>2</v>
      </c>
      <c r="W41" s="139">
        <v>3</v>
      </c>
      <c r="X41" s="101" t="s">
        <v>13</v>
      </c>
      <c r="Y41" s="140">
        <v>0</v>
      </c>
      <c r="Z41" s="107"/>
      <c r="AA41" s="98"/>
      <c r="AB41" s="109"/>
      <c r="AC41" s="102">
        <f>IF(AB43="","",AB43)</f>
        <v>3</v>
      </c>
      <c r="AD41" s="101" t="s">
        <v>13</v>
      </c>
      <c r="AE41" s="103">
        <f>IF(Z43="","",Z43)</f>
        <v>0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  <c r="AU41" s="95"/>
      <c r="AV41" s="96"/>
    </row>
    <row r="42" spans="1:48" s="83" customFormat="1" ht="13.5" customHeight="1">
      <c r="A42" s="111" t="s">
        <v>31</v>
      </c>
      <c r="B42" s="112"/>
      <c r="C42" s="112"/>
      <c r="D42" s="112"/>
      <c r="E42" s="113" t="str">
        <f>IF(E43&gt;G43,"○",IF(E43&lt;G43,"●",IF(E43="","","△")))</f>
        <v>●</v>
      </c>
      <c r="F42" s="113"/>
      <c r="G42" s="114"/>
      <c r="H42" s="115" t="str">
        <f>IF(H43&gt;J43,"○",IF(H43&lt;J43,"●",IF(H43="","","△")))</f>
        <v>●</v>
      </c>
      <c r="I42" s="113"/>
      <c r="J42" s="113"/>
      <c r="K42" s="116" t="str">
        <f>IF(K43&gt;M43,"○",IF(K43&lt;M43,"●",IF(K43="","","△")))</f>
        <v>●</v>
      </c>
      <c r="L42" s="113"/>
      <c r="M42" s="117"/>
      <c r="N42" s="116" t="str">
        <f>IF(N43&gt;P43,"○",IF(N43&lt;P43,"●",IF(N43="","","△")))</f>
        <v>●</v>
      </c>
      <c r="O42" s="113"/>
      <c r="P42" s="117"/>
      <c r="Q42" s="116" t="str">
        <f>IF(Q43&gt;S43,"○",IF(Q43&lt;S43,"●",IF(Q43="","","△")))</f>
        <v>○</v>
      </c>
      <c r="R42" s="113"/>
      <c r="S42" s="117"/>
      <c r="T42" s="116" t="str">
        <f>IF(T43&gt;V43,"○",IF(T43&lt;V43,"●",IF(T43="","","△")))</f>
        <v>●</v>
      </c>
      <c r="U42" s="113"/>
      <c r="V42" s="117"/>
      <c r="W42" s="116" t="str">
        <f>IF(W43&gt;Y43,"○",IF(W43&lt;Y43,"●",IF(W43="","","△")))</f>
        <v>●</v>
      </c>
      <c r="X42" s="113"/>
      <c r="Y42" s="117"/>
      <c r="Z42" s="116" t="str">
        <f>IF(Z43&gt;AB43,"○",IF(Z43&lt;AB43,"●",IF(Z43="","","△")))</f>
        <v>●</v>
      </c>
      <c r="AA42" s="113"/>
      <c r="AB42" s="117"/>
      <c r="AC42" s="118"/>
      <c r="AD42" s="119"/>
      <c r="AE42" s="120"/>
      <c r="AF42" s="93">
        <f>IF(COUNTIF(E42:AE42,"")=14,"",COUNTIF(E42:AE42,"○"))</f>
        <v>1</v>
      </c>
      <c r="AG42" s="93"/>
      <c r="AH42" s="93">
        <f>IF(COUNTIF(E42:AE42,"")=14,"",COUNTIF(E42:AE42,"●"))</f>
        <v>7</v>
      </c>
      <c r="AI42" s="93"/>
      <c r="AJ42" s="93">
        <f>IF(COUNTIF(E42:AE42,"")=14,"",COUNTIF(E42:AE42,"△"))</f>
        <v>0</v>
      </c>
      <c r="AK42" s="93"/>
      <c r="AL42" s="93">
        <f>IF(COUNTIF(E42:AE42,"")=14,"",IF(E43="",0,E43)+IF(H43="",0,H43)+IF(K43="",0,K43)+IF(N43="",0,N43)+IF(Q43="",0,Q43)+IF(T43="",0,T43)+IF(W43="",0,W43)+IF(Z43="",0,Z43)+IF(AC43="",0,AC43))</f>
        <v>2</v>
      </c>
      <c r="AM42" s="93"/>
      <c r="AN42" s="93">
        <f>IF(COUNTIF(E42:AE42,"")=14,"",IF(G43="",0,G43)+IF(J43="",0,J43)+IF(M43="",0,M43)+IF(P43="",0,P43)+IF(S43="",0,S43)+IF(V43="",0,V43)+IF(Y43="",0,Y43)+IF(AB43="",0,AB43)+IF(AE43="",0,AE43))</f>
        <v>33</v>
      </c>
      <c r="AO42" s="93"/>
      <c r="AP42" s="93">
        <f>IF(COUNTIF(E42:AE42,"")=14,"",AF42*3+AJ42)</f>
        <v>3</v>
      </c>
      <c r="AQ42" s="93"/>
      <c r="AR42" s="93">
        <f>IF(COUNTIF(E42:AE42,"")=14,"",AL42-AN42)</f>
        <v>-31</v>
      </c>
      <c r="AS42" s="93"/>
      <c r="AT42" s="94">
        <f>IF(COUNTIF(E42:AE42,"")=14,"",RANK(AV42,$AV$26:$AV$43,0))</f>
        <v>8</v>
      </c>
      <c r="AU42" s="95"/>
      <c r="AV42" s="96">
        <f>IF(COUNTIF(E42:AE42,"")=14,"",IF(AR42="",0,AP42*10000)+AR42*500+AP42*10)</f>
        <v>14530</v>
      </c>
    </row>
    <row r="43" spans="1:48" s="83" customFormat="1" ht="13.5" customHeight="1" thickBot="1">
      <c r="A43" s="121"/>
      <c r="B43" s="122"/>
      <c r="C43" s="122"/>
      <c r="D43" s="122"/>
      <c r="E43" s="123">
        <v>0</v>
      </c>
      <c r="F43" s="124" t="s">
        <v>13</v>
      </c>
      <c r="G43" s="125">
        <v>10</v>
      </c>
      <c r="H43" s="123">
        <v>0</v>
      </c>
      <c r="I43" s="124" t="s">
        <v>13</v>
      </c>
      <c r="J43" s="123">
        <v>7</v>
      </c>
      <c r="K43" s="126">
        <v>0</v>
      </c>
      <c r="L43" s="124" t="s">
        <v>13</v>
      </c>
      <c r="M43" s="125">
        <v>3</v>
      </c>
      <c r="N43" s="123">
        <v>0</v>
      </c>
      <c r="O43" s="124" t="s">
        <v>13</v>
      </c>
      <c r="P43" s="125">
        <v>2</v>
      </c>
      <c r="Q43" s="123">
        <v>2</v>
      </c>
      <c r="R43" s="124" t="s">
        <v>13</v>
      </c>
      <c r="S43" s="125">
        <v>0</v>
      </c>
      <c r="T43" s="141">
        <v>0</v>
      </c>
      <c r="U43" s="124" t="s">
        <v>13</v>
      </c>
      <c r="V43" s="128">
        <v>4</v>
      </c>
      <c r="W43" s="127">
        <v>0</v>
      </c>
      <c r="X43" s="124" t="s">
        <v>13</v>
      </c>
      <c r="Y43" s="128">
        <v>4</v>
      </c>
      <c r="Z43" s="127">
        <v>0</v>
      </c>
      <c r="AA43" s="124" t="s">
        <v>13</v>
      </c>
      <c r="AB43" s="128">
        <v>3</v>
      </c>
      <c r="AC43" s="129"/>
      <c r="AD43" s="130"/>
      <c r="AE43" s="131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3"/>
      <c r="AU43" s="134"/>
      <c r="AV43" s="96"/>
    </row>
    <row r="45" ht="14.25" thickBot="1"/>
    <row r="46" spans="1:48" s="83" customFormat="1" ht="13.5" customHeight="1">
      <c r="A46" s="73" t="s">
        <v>32</v>
      </c>
      <c r="B46" s="74"/>
      <c r="C46" s="74"/>
      <c r="D46" s="74"/>
      <c r="E46" s="75" t="str">
        <f>A47</f>
        <v>練馬ＦＣ</v>
      </c>
      <c r="F46" s="76"/>
      <c r="G46" s="77"/>
      <c r="H46" s="75" t="str">
        <f>A49</f>
        <v>大宮ソシオ</v>
      </c>
      <c r="I46" s="76"/>
      <c r="J46" s="77"/>
      <c r="K46" s="78" t="str">
        <f>A51</f>
        <v>東京朝鮮中</v>
      </c>
      <c r="L46" s="76"/>
      <c r="M46" s="77"/>
      <c r="N46" s="78" t="str">
        <f>A53</f>
        <v>田口ＦＡ</v>
      </c>
      <c r="O46" s="76"/>
      <c r="P46" s="77"/>
      <c r="Q46" s="78" t="str">
        <f>A55</f>
        <v>杉並ＦＣ</v>
      </c>
      <c r="R46" s="76"/>
      <c r="S46" s="76"/>
      <c r="T46" s="78" t="str">
        <f>A57</f>
        <v>リオＦＣ</v>
      </c>
      <c r="U46" s="76"/>
      <c r="V46" s="76"/>
      <c r="W46" s="78" t="str">
        <f>A59</f>
        <v>十条富士見中</v>
      </c>
      <c r="X46" s="76"/>
      <c r="Y46" s="76"/>
      <c r="Z46" s="78" t="str">
        <f>A61</f>
        <v>駿台学園中</v>
      </c>
      <c r="AA46" s="76"/>
      <c r="AB46" s="76"/>
      <c r="AC46" s="137" t="str">
        <f>A63</f>
        <v>日大二中</v>
      </c>
      <c r="AD46" s="138"/>
      <c r="AE46" s="138"/>
      <c r="AF46" s="79" t="s">
        <v>5</v>
      </c>
      <c r="AG46" s="79"/>
      <c r="AH46" s="79" t="s">
        <v>6</v>
      </c>
      <c r="AI46" s="79"/>
      <c r="AJ46" s="79" t="s">
        <v>7</v>
      </c>
      <c r="AK46" s="79"/>
      <c r="AL46" s="79" t="s">
        <v>8</v>
      </c>
      <c r="AM46" s="79"/>
      <c r="AN46" s="79" t="s">
        <v>9</v>
      </c>
      <c r="AO46" s="79"/>
      <c r="AP46" s="79" t="s">
        <v>10</v>
      </c>
      <c r="AQ46" s="79"/>
      <c r="AR46" s="80" t="s">
        <v>11</v>
      </c>
      <c r="AS46" s="80"/>
      <c r="AT46" s="79" t="s">
        <v>12</v>
      </c>
      <c r="AU46" s="81"/>
      <c r="AV46" s="82"/>
    </row>
    <row r="47" spans="1:48" s="83" customFormat="1" ht="13.5" customHeight="1">
      <c r="A47" s="84" t="s">
        <v>33</v>
      </c>
      <c r="B47" s="85"/>
      <c r="C47" s="85"/>
      <c r="D47" s="85"/>
      <c r="E47" s="86"/>
      <c r="F47" s="86"/>
      <c r="G47" s="87"/>
      <c r="H47" s="88" t="str">
        <f>IF(E49="○","●",IF(E49="●","○",IF(E49="","","△")))</f>
        <v>○</v>
      </c>
      <c r="I47" s="89"/>
      <c r="J47" s="89"/>
      <c r="K47" s="90" t="str">
        <f>IF(E51="○","●",IF(E51="●","○",IF(E51="","","△")))</f>
        <v>○</v>
      </c>
      <c r="L47" s="89"/>
      <c r="M47" s="91"/>
      <c r="N47" s="88" t="str">
        <f>IF(E53="○","●",IF(E53="●","○",IF(E53="","","△")))</f>
        <v>○</v>
      </c>
      <c r="O47" s="89"/>
      <c r="P47" s="92"/>
      <c r="Q47" s="89" t="str">
        <f>IF(E55="○","●",IF(E55="●","○",IF(E55="","","△")))</f>
        <v>●</v>
      </c>
      <c r="R47" s="89"/>
      <c r="S47" s="89"/>
      <c r="T47" s="88" t="str">
        <f>IF(E57="○","●",IF(E57="●","○",IF(E57="","","△")))</f>
        <v>○</v>
      </c>
      <c r="U47" s="89"/>
      <c r="V47" s="89"/>
      <c r="W47" s="142">
        <f>IF(E59="○","●",IF(E59="●","○",IF(E59="","","△")))</f>
      </c>
      <c r="X47" s="143"/>
      <c r="Y47" s="144"/>
      <c r="Z47" s="90" t="str">
        <f>IF(E61="○","●",IF(E61="●","○",IF(E61="","","△")))</f>
        <v>△</v>
      </c>
      <c r="AA47" s="89"/>
      <c r="AB47" s="92"/>
      <c r="AC47" s="90" t="str">
        <f>IF(E63="○","●",IF(E63="●","○",IF(E63="","","△")))</f>
        <v>○</v>
      </c>
      <c r="AD47" s="89"/>
      <c r="AE47" s="92"/>
      <c r="AF47" s="93">
        <f>IF(COUNTIF(E47:AE47,"")=14,"",COUNTIF(E47:AE47,"○"))</f>
        <v>5</v>
      </c>
      <c r="AG47" s="93"/>
      <c r="AH47" s="93">
        <f>IF(COUNTIF(E47:AE47,"")=14,"",COUNTIF(E47:AE47,"●"))</f>
        <v>1</v>
      </c>
      <c r="AI47" s="93"/>
      <c r="AJ47" s="93">
        <f>IF(COUNTIF(E47:AE47,"")=14,"",COUNTIF(E47:AE47,"△"))</f>
        <v>1</v>
      </c>
      <c r="AK47" s="93"/>
      <c r="AL47" s="93">
        <f>IF(COUNTIF(E47:AE47,"")=14,"",IF(E48="",0,E48)+IF(H48="",0,H48)+IF(K48="",0,K48)+IF(N48="",0,N48)+IF(Q48="",0,Q48)+IF(T48="",0,T48)+IF(W48="",0,W48)+IF(Z48="",0,Z48)+IF(AC48="",0,AC48))</f>
        <v>19</v>
      </c>
      <c r="AM47" s="93"/>
      <c r="AN47" s="93">
        <f>IF(COUNTIF(E47:AE47,"")=14,"",IF(G48="",0,G48)+IF(J48="",0,J48)+IF(M48="",0,M48)+IF(P48="",0,P48)+IF(S48="",0,S48)+IF(V48="",0,V48)+IF(Y48="",0,Y48)+IF(AB48="",0,AB48)+IF(AE48="",0,AE48))</f>
        <v>3</v>
      </c>
      <c r="AO47" s="93"/>
      <c r="AP47" s="93">
        <f>IF(COUNTIF(E47:AE47,"")=14,"",AF47*3+AJ47)</f>
        <v>16</v>
      </c>
      <c r="AQ47" s="93"/>
      <c r="AR47" s="93">
        <f>IF(COUNTIF(E47:AE47,"")=14,"",AL47-AN47)</f>
        <v>16</v>
      </c>
      <c r="AS47" s="93"/>
      <c r="AT47" s="94">
        <f>IF(COUNTIF(E47:AE47,"")=14,"",RANK(AV47,$AV$47:$AV$64,0))</f>
        <v>2</v>
      </c>
      <c r="AU47" s="95"/>
      <c r="AV47" s="96">
        <f>IF(COUNTIF(E47:AE47,"")=14,"",IF(AR47="",0,AP47*10000)+AR47*500+AP47*10)</f>
        <v>168160</v>
      </c>
    </row>
    <row r="48" spans="1:48" s="83" customFormat="1" ht="13.5" customHeight="1">
      <c r="A48" s="97"/>
      <c r="B48" s="85"/>
      <c r="C48" s="85"/>
      <c r="D48" s="85"/>
      <c r="E48" s="98"/>
      <c r="F48" s="98"/>
      <c r="G48" s="99"/>
      <c r="H48" s="100">
        <f>IF(G50="","",G50)</f>
        <v>1</v>
      </c>
      <c r="I48" s="101" t="s">
        <v>13</v>
      </c>
      <c r="J48" s="100">
        <f>IF(E50="","",E50)</f>
        <v>0</v>
      </c>
      <c r="K48" s="102">
        <f>IF(G52="","",G52)</f>
        <v>3</v>
      </c>
      <c r="L48" s="101" t="s">
        <v>13</v>
      </c>
      <c r="M48" s="103">
        <f>IF(E52="","",E52)</f>
        <v>0</v>
      </c>
      <c r="N48" s="100">
        <f>IF(G54="","",G54)</f>
        <v>6</v>
      </c>
      <c r="O48" s="101" t="s">
        <v>13</v>
      </c>
      <c r="P48" s="103">
        <f>IF(E54="","",E54)</f>
        <v>0</v>
      </c>
      <c r="Q48" s="100">
        <f>IF(G56="","",G56)</f>
        <v>0</v>
      </c>
      <c r="R48" s="101" t="s">
        <v>13</v>
      </c>
      <c r="S48" s="103">
        <f>IF(E56="","",E56)</f>
        <v>1</v>
      </c>
      <c r="T48" s="100">
        <f>IF(G58="","",G58)</f>
        <v>3</v>
      </c>
      <c r="U48" s="101" t="s">
        <v>13</v>
      </c>
      <c r="V48" s="100">
        <f>IF(E58="","",E58)</f>
        <v>0</v>
      </c>
      <c r="W48" s="145">
        <f>IF(G60="","",G60)</f>
      </c>
      <c r="X48" s="146" t="s">
        <v>13</v>
      </c>
      <c r="Y48" s="147">
        <f>IF(E60="","",E60)</f>
      </c>
      <c r="Z48" s="102">
        <f>IF(G62="","",G62)</f>
        <v>1</v>
      </c>
      <c r="AA48" s="101" t="s">
        <v>13</v>
      </c>
      <c r="AB48" s="103">
        <f>IF(E62="","",E62)</f>
        <v>1</v>
      </c>
      <c r="AC48" s="102">
        <f>IF(G64="","",G64)</f>
        <v>5</v>
      </c>
      <c r="AD48" s="101" t="s">
        <v>13</v>
      </c>
      <c r="AE48" s="103">
        <f>IF(E64="","",E64)</f>
        <v>1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4"/>
      <c r="AU48" s="95"/>
      <c r="AV48" s="96"/>
    </row>
    <row r="49" spans="1:48" s="83" customFormat="1" ht="13.5" customHeight="1">
      <c r="A49" s="84" t="s">
        <v>34</v>
      </c>
      <c r="B49" s="85"/>
      <c r="C49" s="85"/>
      <c r="D49" s="85"/>
      <c r="E49" s="89" t="str">
        <f>IF(E50&gt;G50,"○",IF(E50&lt;G50,"●",IF(E50="","","△")))</f>
        <v>●</v>
      </c>
      <c r="F49" s="89"/>
      <c r="G49" s="92"/>
      <c r="H49" s="104"/>
      <c r="I49" s="86"/>
      <c r="J49" s="86"/>
      <c r="K49" s="90" t="str">
        <f>IF(H51="○","●",IF(H51="●","○",IF(H51="","","△")))</f>
        <v>○</v>
      </c>
      <c r="L49" s="89"/>
      <c r="M49" s="91"/>
      <c r="N49" s="88" t="str">
        <f>IF(H53="○","●",IF(H53="●","○",IF(H53="","","△")))</f>
        <v>○</v>
      </c>
      <c r="O49" s="89"/>
      <c r="P49" s="92"/>
      <c r="Q49" s="89" t="str">
        <f>IF(H55="○","●",IF(H55="●","○",IF(H55="","","△")))</f>
        <v>△</v>
      </c>
      <c r="R49" s="89"/>
      <c r="S49" s="92"/>
      <c r="T49" s="89" t="str">
        <f>IF(H57="○","●",IF(H57="●","○",IF(H57="","","△")))</f>
        <v>●</v>
      </c>
      <c r="U49" s="89"/>
      <c r="V49" s="89"/>
      <c r="W49" s="90" t="str">
        <f>IF(H59="○","●",IF(H59="●","○",IF(H59="","","△")))</f>
        <v>○</v>
      </c>
      <c r="X49" s="89"/>
      <c r="Y49" s="92"/>
      <c r="Z49" s="90" t="str">
        <f>IF(H61="○","●",IF(H61="●","○",IF(H61="","","△")))</f>
        <v>○</v>
      </c>
      <c r="AA49" s="89"/>
      <c r="AB49" s="92"/>
      <c r="AC49" s="90">
        <f>IF(H63="○","●",IF(H63="●","○",IF(H63="","","△")))</f>
      </c>
      <c r="AD49" s="89"/>
      <c r="AE49" s="92"/>
      <c r="AF49" s="93">
        <f>IF(COUNTIF(E49:AE49,"")=14,"",COUNTIF(E49:AE49,"○"))</f>
        <v>4</v>
      </c>
      <c r="AG49" s="93"/>
      <c r="AH49" s="93">
        <f>IF(COUNTIF(E49:AE49,"")=14,"",COUNTIF(E49:AE49,"●"))</f>
        <v>2</v>
      </c>
      <c r="AI49" s="93"/>
      <c r="AJ49" s="93">
        <f>IF(COUNTIF(E49:AE49,"")=14,"",COUNTIF(E49:AE49,"△"))</f>
        <v>1</v>
      </c>
      <c r="AK49" s="93"/>
      <c r="AL49" s="93">
        <f>IF(COUNTIF(E49:AE49,"")=14,"",IF(E50="",0,E50)+IF(H50="",0,H50)+IF(K50="",0,K50)+IF(N50="",0,N50)+IF(Q50="",0,Q50)+IF(T50="",0,T50)+IF(W50="",0,W50)+IF(Z50="",0,Z50)+IF(AC50="",0,AC50))</f>
        <v>25</v>
      </c>
      <c r="AM49" s="93"/>
      <c r="AN49" s="93">
        <f>IF(COUNTIF(E49:AE49,"")=14,"",IF(G50="",0,G50)+IF(J50="",0,J50)+IF(M50="",0,M50)+IF(P50="",0,P50)+IF(S50="",0,S50)+IF(V50="",0,V50)+IF(Y50="",0,Y50)+IF(AB50="",0,AB50)+IF(AE50="",0,AE50))</f>
        <v>8</v>
      </c>
      <c r="AO49" s="93"/>
      <c r="AP49" s="93">
        <f>IF(COUNTIF(E49:AE49,"")=14,"",AF49*3+AJ49)</f>
        <v>13</v>
      </c>
      <c r="AQ49" s="93"/>
      <c r="AR49" s="93">
        <f>IF(COUNTIF(E49:AE49,"")=14,"",AL49-AN49)</f>
        <v>17</v>
      </c>
      <c r="AS49" s="93"/>
      <c r="AT49" s="94">
        <f>IF(COUNTIF(E49:AE49,"")=14,"",RANK(AV49,$AV$47:$AV$64,0))</f>
        <v>4</v>
      </c>
      <c r="AU49" s="95"/>
      <c r="AV49" s="96">
        <f>IF(COUNTIF(E49:AE49,"")=14,"",IF(AR49="",0,AP49*10000)+AR49*500+AP49*10)</f>
        <v>138630</v>
      </c>
    </row>
    <row r="50" spans="1:48" s="83" customFormat="1" ht="13.5" customHeight="1">
      <c r="A50" s="97"/>
      <c r="B50" s="85"/>
      <c r="C50" s="85"/>
      <c r="D50" s="85"/>
      <c r="E50" s="100">
        <v>0</v>
      </c>
      <c r="F50" s="101" t="s">
        <v>13</v>
      </c>
      <c r="G50" s="103">
        <v>1</v>
      </c>
      <c r="H50" s="105"/>
      <c r="I50" s="98"/>
      <c r="J50" s="98"/>
      <c r="K50" s="102">
        <f>IF(J52="","",J52)</f>
        <v>3</v>
      </c>
      <c r="L50" s="101" t="s">
        <v>13</v>
      </c>
      <c r="M50" s="103">
        <f>IF(H52="","",H52)</f>
        <v>0</v>
      </c>
      <c r="N50" s="100">
        <f>IF(J54="","",J54)</f>
        <v>3</v>
      </c>
      <c r="O50" s="101" t="s">
        <v>13</v>
      </c>
      <c r="P50" s="103">
        <f>IF(H54="","",H54)</f>
        <v>0</v>
      </c>
      <c r="Q50" s="100">
        <f>IF(J56="","",J56)</f>
        <v>2</v>
      </c>
      <c r="R50" s="101" t="s">
        <v>13</v>
      </c>
      <c r="S50" s="103">
        <f>IF(H56="","",H56)</f>
        <v>2</v>
      </c>
      <c r="T50" s="100">
        <f>IF(J58="","",J58)</f>
        <v>1</v>
      </c>
      <c r="U50" s="101" t="s">
        <v>13</v>
      </c>
      <c r="V50" s="100">
        <f>IF(H58="","",H58)</f>
        <v>3</v>
      </c>
      <c r="W50" s="102">
        <f>IF(J60="","",J60)</f>
        <v>11</v>
      </c>
      <c r="X50" s="101" t="s">
        <v>13</v>
      </c>
      <c r="Y50" s="103">
        <f>IF(H60="","",H60)</f>
        <v>0</v>
      </c>
      <c r="Z50" s="102">
        <f>IF(J62="","",J62)</f>
        <v>5</v>
      </c>
      <c r="AA50" s="101" t="s">
        <v>13</v>
      </c>
      <c r="AB50" s="103">
        <f>IF(H62="","",H62)</f>
        <v>2</v>
      </c>
      <c r="AC50" s="102">
        <f>IF(J64="","",J64)</f>
      </c>
      <c r="AD50" s="101" t="s">
        <v>13</v>
      </c>
      <c r="AE50" s="103">
        <f>IF(H64="","",H64)</f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/>
      <c r="AU50" s="95"/>
      <c r="AV50" s="96"/>
    </row>
    <row r="51" spans="1:48" s="83" customFormat="1" ht="13.5" customHeight="1">
      <c r="A51" s="84" t="s">
        <v>35</v>
      </c>
      <c r="B51" s="85"/>
      <c r="C51" s="85"/>
      <c r="D51" s="85"/>
      <c r="E51" s="89" t="str">
        <f>IF(E52&gt;G52,"○",IF(E52&lt;G52,"●",IF(E52="","","△")))</f>
        <v>●</v>
      </c>
      <c r="F51" s="89"/>
      <c r="G51" s="91"/>
      <c r="H51" s="88" t="str">
        <f>IF(H52&gt;J52,"○",IF(H52&lt;J52,"●",IF(H52="","","△")))</f>
        <v>●</v>
      </c>
      <c r="I51" s="89"/>
      <c r="J51" s="89"/>
      <c r="K51" s="106"/>
      <c r="L51" s="86"/>
      <c r="M51" s="87"/>
      <c r="N51" s="88" t="str">
        <f>IF(K53="○","●",IF(K53="●","○",IF(K53="","","△")))</f>
        <v>●</v>
      </c>
      <c r="O51" s="89"/>
      <c r="P51" s="92"/>
      <c r="Q51" s="143">
        <f>IF(K55="○","●",IF(K55="●","○",IF(K55="","","△")))</f>
      </c>
      <c r="R51" s="143"/>
      <c r="S51" s="144"/>
      <c r="T51" s="89" t="str">
        <f>IF(K57="○","●",IF(K57="●","○",IF(K57="","","△")))</f>
        <v>●</v>
      </c>
      <c r="U51" s="89"/>
      <c r="V51" s="89"/>
      <c r="W51" s="90" t="str">
        <f>IF(K59="○","●",IF(K59="●","○",IF(K59="","","△")))</f>
        <v>○</v>
      </c>
      <c r="X51" s="89"/>
      <c r="Y51" s="92"/>
      <c r="Z51" s="90" t="str">
        <f>IF(K61="○","●",IF(K61="●","○",IF(K61="","","△")))</f>
        <v>●</v>
      </c>
      <c r="AA51" s="89"/>
      <c r="AB51" s="92"/>
      <c r="AC51" s="90" t="str">
        <f>IF(K63="○","●",IF(K63="●","○",IF(K63="","","△")))</f>
        <v>○</v>
      </c>
      <c r="AD51" s="89"/>
      <c r="AE51" s="92"/>
      <c r="AF51" s="93">
        <f>IF(COUNTIF(E51:AE51,"")=14,"",COUNTIF(E51:AE51,"○"))</f>
        <v>2</v>
      </c>
      <c r="AG51" s="93"/>
      <c r="AH51" s="93">
        <f>IF(COUNTIF(E51:AE51,"")=14,"",COUNTIF(E51:AE51,"●"))</f>
        <v>5</v>
      </c>
      <c r="AI51" s="93"/>
      <c r="AJ51" s="93">
        <f>IF(COUNTIF(E51:AE51,"")=14,"",COUNTIF(E51:AE51,"△"))</f>
        <v>0</v>
      </c>
      <c r="AK51" s="93"/>
      <c r="AL51" s="93">
        <f>IF(COUNTIF(E51:AE51,"")=14,"",IF(E52="",0,E52)+IF(H52="",0,H52)+IF(K52="",0,K52)+IF(N52="",0,N52)+IF(Q52="",0,Q52)+IF(T52="",0,T52)+IF(W52="",0,W52)+IF(Z52="",0,Z52)+IF(AC52="",0,AC52))</f>
        <v>10</v>
      </c>
      <c r="AM51" s="93"/>
      <c r="AN51" s="93">
        <f>IF(COUNTIF(E51:AE51,"")=14,"",IF(G52="",0,G52)+IF(J52="",0,J52)+IF(M52="",0,M52)+IF(P52="",0,P52)+IF(S52="",0,S52)+IF(V52="",0,V52)+IF(Y52="",0,Y52)+IF(AB52="",0,AB52)+IF(AE52="",0,AE52))</f>
        <v>18</v>
      </c>
      <c r="AO51" s="93"/>
      <c r="AP51" s="93">
        <f>IF(COUNTIF(E51:AE51,"")=14,"",AF51*3+AJ51)</f>
        <v>6</v>
      </c>
      <c r="AQ51" s="93"/>
      <c r="AR51" s="93">
        <f>IF(COUNTIF(E51:AE51,"")=14,"",AL51-AN51)</f>
        <v>-8</v>
      </c>
      <c r="AS51" s="93"/>
      <c r="AT51" s="94">
        <f>IF(COUNTIF(E51:AE51,"")=14,"",RANK(AV51,$AV$47:$AV$64,0))</f>
        <v>7</v>
      </c>
      <c r="AU51" s="95"/>
      <c r="AV51" s="96">
        <f>IF(COUNTIF(E51:AE51,"")=14,"",IF(AR51="",0,AP51*10000)+AR51*500+AP51*10)</f>
        <v>56060</v>
      </c>
    </row>
    <row r="52" spans="1:48" s="83" customFormat="1" ht="13.5" customHeight="1">
      <c r="A52" s="97"/>
      <c r="B52" s="85"/>
      <c r="C52" s="85"/>
      <c r="D52" s="85"/>
      <c r="E52" s="100">
        <v>0</v>
      </c>
      <c r="F52" s="101" t="s">
        <v>13</v>
      </c>
      <c r="G52" s="103">
        <v>3</v>
      </c>
      <c r="H52" s="100">
        <v>0</v>
      </c>
      <c r="I52" s="101" t="s">
        <v>13</v>
      </c>
      <c r="J52" s="100">
        <v>3</v>
      </c>
      <c r="K52" s="107"/>
      <c r="L52" s="98"/>
      <c r="M52" s="99"/>
      <c r="N52" s="100">
        <f>IF(M54="","",M54)</f>
        <v>2</v>
      </c>
      <c r="O52" s="101" t="s">
        <v>13</v>
      </c>
      <c r="P52" s="103">
        <f>IF(K54="","",K54)</f>
        <v>4</v>
      </c>
      <c r="Q52" s="148">
        <f>IF(M56="","",M56)</f>
      </c>
      <c r="R52" s="146" t="s">
        <v>13</v>
      </c>
      <c r="S52" s="147">
        <f>IF(K56="","",K56)</f>
      </c>
      <c r="T52" s="100">
        <f>IF(M58="","",M58)</f>
        <v>1</v>
      </c>
      <c r="U52" s="101" t="s">
        <v>13</v>
      </c>
      <c r="V52" s="100">
        <f>IF(K58="","",K58)</f>
        <v>4</v>
      </c>
      <c r="W52" s="102">
        <f>IF(M60="","",M60)</f>
        <v>3</v>
      </c>
      <c r="X52" s="101" t="s">
        <v>13</v>
      </c>
      <c r="Y52" s="103">
        <f>IF(K60="","",K60)</f>
        <v>0</v>
      </c>
      <c r="Z52" s="102">
        <f>IF(M62="","",M62)</f>
        <v>1</v>
      </c>
      <c r="AA52" s="101" t="s">
        <v>13</v>
      </c>
      <c r="AB52" s="103">
        <f>IF(K62="","",K62)</f>
        <v>4</v>
      </c>
      <c r="AC52" s="102">
        <f>IF(M64="","",M64)</f>
        <v>3</v>
      </c>
      <c r="AD52" s="101" t="s">
        <v>13</v>
      </c>
      <c r="AE52" s="103">
        <f>IF(K64="","",K64)</f>
        <v>0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4"/>
      <c r="AU52" s="95"/>
      <c r="AV52" s="96"/>
    </row>
    <row r="53" spans="1:48" s="83" customFormat="1" ht="13.5" customHeight="1">
      <c r="A53" s="84" t="s">
        <v>36</v>
      </c>
      <c r="B53" s="85"/>
      <c r="C53" s="85"/>
      <c r="D53" s="85"/>
      <c r="E53" s="89" t="str">
        <f>IF(E54&gt;G54,"○",IF(E54&lt;G54,"●",IF(E54="","","△")))</f>
        <v>●</v>
      </c>
      <c r="F53" s="89"/>
      <c r="G53" s="91"/>
      <c r="H53" s="88" t="str">
        <f>IF(H54&gt;J54,"○",IF(H54&lt;J54,"●",IF(H54="","","△")))</f>
        <v>●</v>
      </c>
      <c r="I53" s="89"/>
      <c r="J53" s="89"/>
      <c r="K53" s="90" t="str">
        <f>IF(K54&gt;M54,"○",IF(K54&lt;M54,"●",IF(K54="","","△")))</f>
        <v>○</v>
      </c>
      <c r="L53" s="89"/>
      <c r="M53" s="92"/>
      <c r="N53" s="104"/>
      <c r="O53" s="86"/>
      <c r="P53" s="108"/>
      <c r="Q53" s="88" t="str">
        <f>IF(N55="○","●",IF(N55="●","○",IF(N55="","","△")))</f>
        <v>●</v>
      </c>
      <c r="R53" s="89"/>
      <c r="S53" s="92"/>
      <c r="T53" s="89" t="str">
        <f>IF(N57="○","●",IF(N57="●","○",IF(N57="","","△")))</f>
        <v>●</v>
      </c>
      <c r="U53" s="89"/>
      <c r="V53" s="89"/>
      <c r="W53" s="90" t="str">
        <f>IF(N59="○","●",IF(N59="●","○",IF(N59="","","△")))</f>
        <v>●</v>
      </c>
      <c r="X53" s="89"/>
      <c r="Y53" s="92"/>
      <c r="Z53" s="90" t="str">
        <f>IF(N61="○","●",IF(N61="●","○",IF(N61="","","△")))</f>
        <v>○</v>
      </c>
      <c r="AA53" s="89"/>
      <c r="AB53" s="92"/>
      <c r="AC53" s="90" t="str">
        <f>IF(N63="○","●",IF(N63="●","○",IF(N63="","","△")))</f>
        <v>○</v>
      </c>
      <c r="AD53" s="89"/>
      <c r="AE53" s="92"/>
      <c r="AF53" s="93">
        <f>IF(COUNTIF(E53:AE53,"")=14,"",COUNTIF(E53:AE53,"○"))</f>
        <v>3</v>
      </c>
      <c r="AG53" s="93"/>
      <c r="AH53" s="93">
        <f>IF(COUNTIF(E53:AE53,"")=14,"",COUNTIF(E53:AE53,"●"))</f>
        <v>5</v>
      </c>
      <c r="AI53" s="93"/>
      <c r="AJ53" s="93">
        <f>IF(COUNTIF(E53:AE53,"")=14,"",COUNTIF(E53:AE53,"△"))</f>
        <v>0</v>
      </c>
      <c r="AK53" s="93"/>
      <c r="AL53" s="93">
        <f>IF(COUNTIF(E53:AE53,"")=14,"",IF(E54="",0,E54)+IF(H54="",0,H54)+IF(K54="",0,K54)+IF(N54="",0,N54)+IF(Q54="",0,Q54)+IF(T54="",0,T54)+IF(W54="",0,W54)+IF(Z54="",0,Z54)+IF(AC54="",0,AC54))</f>
        <v>17</v>
      </c>
      <c r="AM53" s="93"/>
      <c r="AN53" s="93">
        <f>IF(COUNTIF(E53:AE53,"")=14,"",IF(G54="",0,G54)+IF(J54="",0,J54)+IF(M54="",0,M54)+IF(P54="",0,P54)+IF(S54="",0,S54)+IF(V54="",0,V54)+IF(Y54="",0,Y54)+IF(AB54="",0,AB54)+IF(AE54="",0,AE54))</f>
        <v>26</v>
      </c>
      <c r="AO53" s="93"/>
      <c r="AP53" s="93">
        <f>IF(COUNTIF(E53:AE53,"")=14,"",AF53*3+AJ53)</f>
        <v>9</v>
      </c>
      <c r="AQ53" s="93"/>
      <c r="AR53" s="93">
        <f>IF(COUNTIF(E53:AE53,"")=14,"",AL53-AN53)</f>
        <v>-9</v>
      </c>
      <c r="AS53" s="93"/>
      <c r="AT53" s="94">
        <f>IF(COUNTIF(E53:AE53,"")=14,"",RANK(AV53,$AV$47:$AV$64,0))</f>
        <v>6</v>
      </c>
      <c r="AU53" s="95"/>
      <c r="AV53" s="96">
        <f>IF(COUNTIF(E53:AE53,"")=14,"",IF(AR53="",0,AP53*10000)+AR53*500+AP53*10)</f>
        <v>85590</v>
      </c>
    </row>
    <row r="54" spans="1:48" s="83" customFormat="1" ht="13.5" customHeight="1">
      <c r="A54" s="97"/>
      <c r="B54" s="85"/>
      <c r="C54" s="85"/>
      <c r="D54" s="85"/>
      <c r="E54" s="100">
        <v>0</v>
      </c>
      <c r="F54" s="101" t="s">
        <v>13</v>
      </c>
      <c r="G54" s="103">
        <v>6</v>
      </c>
      <c r="H54" s="100">
        <v>0</v>
      </c>
      <c r="I54" s="101" t="s">
        <v>13</v>
      </c>
      <c r="J54" s="100">
        <v>3</v>
      </c>
      <c r="K54" s="102">
        <v>4</v>
      </c>
      <c r="L54" s="101" t="s">
        <v>13</v>
      </c>
      <c r="M54" s="103">
        <v>2</v>
      </c>
      <c r="N54" s="105"/>
      <c r="O54" s="98"/>
      <c r="P54" s="109"/>
      <c r="Q54" s="100">
        <f>IF(P56="","",P56)</f>
        <v>3</v>
      </c>
      <c r="R54" s="101" t="s">
        <v>13</v>
      </c>
      <c r="S54" s="100">
        <f>IF(N56="","",N56)</f>
        <v>4</v>
      </c>
      <c r="T54" s="102">
        <f>IF(P58="","",P58)</f>
        <v>2</v>
      </c>
      <c r="U54" s="101" t="s">
        <v>13</v>
      </c>
      <c r="V54" s="100">
        <f>IF(N58="","",N58)</f>
        <v>3</v>
      </c>
      <c r="W54" s="102">
        <f>IF(P60="","",P60)</f>
        <v>2</v>
      </c>
      <c r="X54" s="101" t="s">
        <v>13</v>
      </c>
      <c r="Y54" s="103">
        <f>IF(N60="","",N60)</f>
        <v>4</v>
      </c>
      <c r="Z54" s="102">
        <f>IF(P62="","",P62)</f>
        <v>3</v>
      </c>
      <c r="AA54" s="101" t="s">
        <v>13</v>
      </c>
      <c r="AB54" s="103">
        <f>IF(N62="","",N62)</f>
        <v>2</v>
      </c>
      <c r="AC54" s="102">
        <f>IF(P64="","",P64)</f>
        <v>3</v>
      </c>
      <c r="AD54" s="101" t="s">
        <v>13</v>
      </c>
      <c r="AE54" s="103">
        <f>IF(N64="","",N64)</f>
        <v>2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4"/>
      <c r="AU54" s="95"/>
      <c r="AV54" s="96"/>
    </row>
    <row r="55" spans="1:48" s="83" customFormat="1" ht="13.5" customHeight="1">
      <c r="A55" s="84" t="s">
        <v>37</v>
      </c>
      <c r="B55" s="85"/>
      <c r="C55" s="85"/>
      <c r="D55" s="85"/>
      <c r="E55" s="89" t="str">
        <f>IF(E56&gt;G56,"○",IF(E56&lt;G56,"●",IF(E56="","","△")))</f>
        <v>○</v>
      </c>
      <c r="F55" s="89"/>
      <c r="G55" s="91"/>
      <c r="H55" s="88" t="str">
        <f>IF(H56&gt;J56,"○",IF(H56&lt;J56,"●",IF(H56="","","△")))</f>
        <v>△</v>
      </c>
      <c r="I55" s="89"/>
      <c r="J55" s="89"/>
      <c r="K55" s="142">
        <f>IF(K56&gt;M56,"○",IF(K56&lt;M56,"●",IF(K56="","","△")))</f>
      </c>
      <c r="L55" s="143"/>
      <c r="M55" s="144"/>
      <c r="N55" s="90" t="str">
        <f>IF(N56&gt;P56,"○",IF(N56&lt;P56,"●",IF(N56="","","△")))</f>
        <v>○</v>
      </c>
      <c r="O55" s="89"/>
      <c r="P55" s="92"/>
      <c r="Q55" s="86"/>
      <c r="R55" s="86"/>
      <c r="S55" s="108"/>
      <c r="T55" s="89" t="str">
        <f>IF(Q57="○","●",IF(Q57="●","○",IF(Q57="","","△")))</f>
        <v>△</v>
      </c>
      <c r="U55" s="89"/>
      <c r="V55" s="89"/>
      <c r="W55" s="90" t="str">
        <f>IF(Q59="○","●",IF(Q59="●","○",IF(Q59="","","△")))</f>
        <v>○</v>
      </c>
      <c r="X55" s="89"/>
      <c r="Y55" s="92"/>
      <c r="Z55" s="90" t="str">
        <f>IF(Q61="○","●",IF(Q61="●","○",IF(Q61="","","△")))</f>
        <v>●</v>
      </c>
      <c r="AA55" s="89"/>
      <c r="AB55" s="92"/>
      <c r="AC55" s="90" t="str">
        <f>IF(Q63="○","●",IF(Q63="●","○",IF(Q63="","","△")))</f>
        <v>○</v>
      </c>
      <c r="AD55" s="89"/>
      <c r="AE55" s="92"/>
      <c r="AF55" s="93">
        <f>IF(COUNTIF(E55:AE55,"")=14,"",COUNTIF(E55:AE55,"○"))</f>
        <v>4</v>
      </c>
      <c r="AG55" s="93"/>
      <c r="AH55" s="93">
        <f>IF(COUNTIF(E55:AE55,"")=14,"",COUNTIF(E55:AE55,"●"))</f>
        <v>1</v>
      </c>
      <c r="AI55" s="93"/>
      <c r="AJ55" s="93">
        <f>IF(COUNTIF(E55:AE55,"")=14,"",COUNTIF(E55:AE55,"△"))</f>
        <v>2</v>
      </c>
      <c r="AK55" s="93"/>
      <c r="AL55" s="93">
        <f>IF(COUNTIF(E55:AE55,"")=14,"",IF(E56="",0,E56)+IF(H56="",0,H56)+IF(K56="",0,K56)+IF(N56="",0,N56)+IF(Q56="",0,Q56)+IF(T56="",0,T56)+IF(W56="",0,W56)+IF(Z56="",0,Z56)+IF(AC56="",0,AC56))</f>
        <v>13</v>
      </c>
      <c r="AM55" s="93"/>
      <c r="AN55" s="93">
        <f>IF(COUNTIF(E55:AE55,"")=14,"",IF(G56="",0,G56)+IF(J56="",0,J56)+IF(M56="",0,M56)+IF(P56="",0,P56)+IF(S56="",0,S56)+IF(V56="",0,V56)+IF(Y56="",0,Y56)+IF(AB56="",0,AB56)+IF(AE56="",0,AE56))</f>
        <v>9</v>
      </c>
      <c r="AO55" s="93"/>
      <c r="AP55" s="93">
        <f>IF(COUNTIF(E55:AE55,"")=14,"",AF55*3+AJ55)</f>
        <v>14</v>
      </c>
      <c r="AQ55" s="93"/>
      <c r="AR55" s="93">
        <f>IF(COUNTIF(E55:AE55,"")=14,"",AL55-AN55)</f>
        <v>4</v>
      </c>
      <c r="AS55" s="93"/>
      <c r="AT55" s="94">
        <f>IF(COUNTIF(E55:AE55,"")=14,"",RANK(AV55,$AV$47:$AV$64,0))</f>
        <v>3</v>
      </c>
      <c r="AU55" s="95"/>
      <c r="AV55" s="96">
        <f>IF(COUNTIF(E55:AE55,"")=14,"",IF(AR55="",0,AP55*10000)+AR55*500+AP55*10)</f>
        <v>142140</v>
      </c>
    </row>
    <row r="56" spans="1:48" s="83" customFormat="1" ht="13.5" customHeight="1">
      <c r="A56" s="97"/>
      <c r="B56" s="85"/>
      <c r="C56" s="85"/>
      <c r="D56" s="85"/>
      <c r="E56" s="100">
        <v>1</v>
      </c>
      <c r="F56" s="101" t="s">
        <v>13</v>
      </c>
      <c r="G56" s="103">
        <v>0</v>
      </c>
      <c r="H56" s="100">
        <v>2</v>
      </c>
      <c r="I56" s="110" t="s">
        <v>217</v>
      </c>
      <c r="J56" s="100">
        <v>2</v>
      </c>
      <c r="K56" s="145"/>
      <c r="L56" s="146" t="s">
        <v>13</v>
      </c>
      <c r="M56" s="147"/>
      <c r="N56" s="100">
        <v>4</v>
      </c>
      <c r="O56" s="110" t="s">
        <v>217</v>
      </c>
      <c r="P56" s="103">
        <v>3</v>
      </c>
      <c r="Q56" s="98"/>
      <c r="R56" s="98"/>
      <c r="S56" s="109"/>
      <c r="T56" s="100">
        <f>IF(S58="","",S58)</f>
        <v>1</v>
      </c>
      <c r="U56" s="101" t="s">
        <v>13</v>
      </c>
      <c r="V56" s="100">
        <f>IF(Q58="","",Q58)</f>
        <v>1</v>
      </c>
      <c r="W56" s="102">
        <f>IF(S60="","",S60)</f>
        <v>3</v>
      </c>
      <c r="X56" s="101" t="s">
        <v>13</v>
      </c>
      <c r="Y56" s="103">
        <f>IF(Q60="","",Q60)</f>
        <v>2</v>
      </c>
      <c r="Z56" s="102">
        <f>IF(S62="","",S62)</f>
        <v>0</v>
      </c>
      <c r="AA56" s="101" t="s">
        <v>13</v>
      </c>
      <c r="AB56" s="103">
        <f>IF(Q62="","",Q62)</f>
        <v>1</v>
      </c>
      <c r="AC56" s="102">
        <f>IF(S64="","",S64)</f>
        <v>2</v>
      </c>
      <c r="AD56" s="101" t="s">
        <v>13</v>
      </c>
      <c r="AE56" s="103">
        <f>IF(Q64="","",Q64)</f>
        <v>0</v>
      </c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/>
      <c r="AU56" s="95"/>
      <c r="AV56" s="96"/>
    </row>
    <row r="57" spans="1:48" s="83" customFormat="1" ht="13.5" customHeight="1">
      <c r="A57" s="84" t="s">
        <v>221</v>
      </c>
      <c r="B57" s="85"/>
      <c r="C57" s="85"/>
      <c r="D57" s="85"/>
      <c r="E57" s="89" t="str">
        <f>IF(E58&gt;G58,"○",IF(E58&lt;G58,"●",IF(E58="","","△")))</f>
        <v>●</v>
      </c>
      <c r="F57" s="89"/>
      <c r="G57" s="91"/>
      <c r="H57" s="88" t="str">
        <f>IF(H58&gt;J58,"○",IF(H58&lt;J58,"●",IF(H58="","","△")))</f>
        <v>○</v>
      </c>
      <c r="I57" s="89"/>
      <c r="J57" s="89"/>
      <c r="K57" s="90" t="str">
        <f>IF(K58&gt;M58,"○",IF(K58&lt;M58,"●",IF(K58="","","△")))</f>
        <v>○</v>
      </c>
      <c r="L57" s="89"/>
      <c r="M57" s="92"/>
      <c r="N57" s="90" t="str">
        <f>IF(N58&gt;P58,"○",IF(N58&lt;P58,"●",IF(N58="","","△")))</f>
        <v>○</v>
      </c>
      <c r="O57" s="89"/>
      <c r="P57" s="92"/>
      <c r="Q57" s="90" t="str">
        <f>IF(Q58&gt;S58,"○",IF(Q58&lt;S58,"●",IF(Q58="","","△")))</f>
        <v>△</v>
      </c>
      <c r="R57" s="89"/>
      <c r="S57" s="92"/>
      <c r="T57" s="86"/>
      <c r="U57" s="86"/>
      <c r="V57" s="86"/>
      <c r="W57" s="90" t="str">
        <f>IF(T59="○","●",IF(T59="●","○",IF(T59="","","△")))</f>
        <v>○</v>
      </c>
      <c r="X57" s="89"/>
      <c r="Y57" s="92"/>
      <c r="Z57" s="90" t="str">
        <f>IF(T61="○","●",IF(T61="●","○",IF(T61="","","△")))</f>
        <v>○</v>
      </c>
      <c r="AA57" s="89"/>
      <c r="AB57" s="92"/>
      <c r="AC57" s="90" t="str">
        <f>IF(T63="○","●",IF(T63="●","○",IF(T63="","","△")))</f>
        <v>○</v>
      </c>
      <c r="AD57" s="89"/>
      <c r="AE57" s="92"/>
      <c r="AF57" s="93">
        <f>IF(COUNTIF(E57:AE57,"")=14,"",COUNTIF(E57:AE57,"○"))</f>
        <v>6</v>
      </c>
      <c r="AG57" s="93"/>
      <c r="AH57" s="93">
        <f>IF(COUNTIF(E57:AE57,"")=14,"",COUNTIF(E57:AE57,"●"))</f>
        <v>1</v>
      </c>
      <c r="AI57" s="93"/>
      <c r="AJ57" s="93">
        <f>IF(COUNTIF(E57:AE57,"")=14,"",COUNTIF(E57:AE57,"△"))</f>
        <v>1</v>
      </c>
      <c r="AK57" s="93"/>
      <c r="AL57" s="93">
        <f>IF(COUNTIF(E57:AE57,"")=14,"",IF(E58="",0,E58)+IF(H58="",0,H58)+IF(K58="",0,K58)+IF(N58="",0,N58)+IF(Q58="",0,Q58)+IF(T58="",0,T58)+IF(W58="",0,W58)+IF(Z58="",0,Z58)+IF(AC58="",0,AC58))</f>
        <v>47</v>
      </c>
      <c r="AM57" s="93"/>
      <c r="AN57" s="93">
        <f>IF(COUNTIF(E57:AE57,"")=14,"",IF(G58="",0,G58)+IF(J58="",0,J58)+IF(M58="",0,M58)+IF(P58="",0,P58)+IF(S58="",0,S58)+IF(V58="",0,V58)+IF(Y58="",0,Y58)+IF(AB58="",0,AB58)+IF(AE58="",0,AE58))</f>
        <v>10</v>
      </c>
      <c r="AO57" s="93"/>
      <c r="AP57" s="93">
        <f>IF(COUNTIF(E57:AE57,"")=14,"",AF57*3+AJ57)</f>
        <v>19</v>
      </c>
      <c r="AQ57" s="93"/>
      <c r="AR57" s="93">
        <f>IF(COUNTIF(E57:AE57,"")=14,"",AL57-AN57)</f>
        <v>37</v>
      </c>
      <c r="AS57" s="93"/>
      <c r="AT57" s="94">
        <f>IF(COUNTIF(E57:AE57,"")=14,"",RANK(AV57,$AV$47:$AV$64,0))</f>
        <v>1</v>
      </c>
      <c r="AU57" s="95"/>
      <c r="AV57" s="96">
        <f>IF(COUNTIF(E57:AE57,"")=14,"",IF(AR57="",0,AP57*10000)+AR57*500+AP57*10)</f>
        <v>208690</v>
      </c>
    </row>
    <row r="58" spans="1:48" s="83" customFormat="1" ht="13.5" customHeight="1">
      <c r="A58" s="97"/>
      <c r="B58" s="85"/>
      <c r="C58" s="85"/>
      <c r="D58" s="85"/>
      <c r="E58" s="100">
        <v>0</v>
      </c>
      <c r="F58" s="101" t="s">
        <v>13</v>
      </c>
      <c r="G58" s="103">
        <v>3</v>
      </c>
      <c r="H58" s="100">
        <v>3</v>
      </c>
      <c r="I58" s="101" t="s">
        <v>13</v>
      </c>
      <c r="J58" s="100">
        <v>1</v>
      </c>
      <c r="K58" s="102">
        <v>4</v>
      </c>
      <c r="L58" s="101" t="s">
        <v>13</v>
      </c>
      <c r="M58" s="103">
        <v>1</v>
      </c>
      <c r="N58" s="100">
        <v>3</v>
      </c>
      <c r="O58" s="101" t="s">
        <v>13</v>
      </c>
      <c r="P58" s="103">
        <v>2</v>
      </c>
      <c r="Q58" s="100">
        <v>1</v>
      </c>
      <c r="R58" s="101" t="s">
        <v>13</v>
      </c>
      <c r="S58" s="103">
        <v>1</v>
      </c>
      <c r="T58" s="98"/>
      <c r="U58" s="98"/>
      <c r="V58" s="98"/>
      <c r="W58" s="102">
        <f>IF(V60="","",V60)</f>
        <v>30</v>
      </c>
      <c r="X58" s="101" t="s">
        <v>13</v>
      </c>
      <c r="Y58" s="103">
        <f>IF(T60="","",T60)</f>
        <v>0</v>
      </c>
      <c r="Z58" s="102">
        <f>IF(V62="","",V62)</f>
        <v>4</v>
      </c>
      <c r="AA58" s="101" t="s">
        <v>13</v>
      </c>
      <c r="AB58" s="103">
        <f>IF(T62="","",T62)</f>
        <v>1</v>
      </c>
      <c r="AC58" s="102">
        <f>IF(V64="","",V64)</f>
        <v>2</v>
      </c>
      <c r="AD58" s="101" t="s">
        <v>13</v>
      </c>
      <c r="AE58" s="103">
        <f>IF(T64="","",T64)</f>
        <v>1</v>
      </c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4"/>
      <c r="AU58" s="95"/>
      <c r="AV58" s="96"/>
    </row>
    <row r="59" spans="1:48" s="83" customFormat="1" ht="13.5" customHeight="1">
      <c r="A59" s="84" t="s">
        <v>38</v>
      </c>
      <c r="B59" s="85"/>
      <c r="C59" s="85"/>
      <c r="D59" s="85"/>
      <c r="E59" s="143">
        <f>IF(E60&gt;G60,"○",IF(E60&lt;G60,"●",IF(E60="","","△")))</f>
      </c>
      <c r="F59" s="143"/>
      <c r="G59" s="149"/>
      <c r="H59" s="88" t="str">
        <f>IF(H60&gt;J60,"○",IF(H60&lt;J60,"●",IF(H60="","","△")))</f>
        <v>●</v>
      </c>
      <c r="I59" s="89"/>
      <c r="J59" s="89"/>
      <c r="K59" s="90" t="str">
        <f>IF(K60&gt;M60,"○",IF(K60&lt;M60,"●",IF(K60="","","△")))</f>
        <v>●</v>
      </c>
      <c r="L59" s="89"/>
      <c r="M59" s="92"/>
      <c r="N59" s="90" t="str">
        <f>IF(N60&gt;P60,"○",IF(N60&lt;P60,"●",IF(N60="","","△")))</f>
        <v>○</v>
      </c>
      <c r="O59" s="89"/>
      <c r="P59" s="92"/>
      <c r="Q59" s="90" t="str">
        <f>IF(Q60&gt;S60,"○",IF(Q60&lt;S60,"●",IF(Q60="","","△")))</f>
        <v>●</v>
      </c>
      <c r="R59" s="89"/>
      <c r="S59" s="92"/>
      <c r="T59" s="90" t="str">
        <f>IF(T60&gt;V60,"○",IF(T60&lt;V60,"●",IF(T60="","","△")))</f>
        <v>●</v>
      </c>
      <c r="U59" s="89"/>
      <c r="V59" s="92"/>
      <c r="W59" s="106"/>
      <c r="X59" s="86"/>
      <c r="Y59" s="108"/>
      <c r="Z59" s="90" t="str">
        <f>IF(W61="○","●",IF(W61="●","○",IF(W61="","","△")))</f>
        <v>●</v>
      </c>
      <c r="AA59" s="89"/>
      <c r="AB59" s="92"/>
      <c r="AC59" s="90" t="str">
        <f>IF(W63="○","●",IF(W63="●","○",IF(W63="","","△")))</f>
        <v>○</v>
      </c>
      <c r="AD59" s="89"/>
      <c r="AE59" s="92"/>
      <c r="AF59" s="93">
        <f>IF(COUNTIF(E59:AE59,"")=14,"",COUNTIF(E59:AE59,"○"))</f>
        <v>2</v>
      </c>
      <c r="AG59" s="93"/>
      <c r="AH59" s="93">
        <f>IF(COUNTIF(E59:AE59,"")=14,"",COUNTIF(E59:AE59,"●"))</f>
        <v>5</v>
      </c>
      <c r="AI59" s="93"/>
      <c r="AJ59" s="93">
        <f>IF(COUNTIF(E59:AE59,"")=14,"",COUNTIF(E59:AE59,"△"))</f>
        <v>0</v>
      </c>
      <c r="AK59" s="93"/>
      <c r="AL59" s="93">
        <f>IF(COUNTIF(E59:AE59,"")=14,"",IF(E60="",0,E60)+IF(H60="",0,H60)+IF(K60="",0,K60)+IF(N60="",0,N60)+IF(Q60="",0,Q60)+IF(T60="",0,T60)+IF(W60="",0,W60)+IF(Z60="",0,Z60)+IF(AC60="",0,AC60))</f>
        <v>10</v>
      </c>
      <c r="AM59" s="93"/>
      <c r="AN59" s="93">
        <f>IF(COUNTIF(E59:AE59,"")=14,"",IF(G60="",0,G60)+IF(J60="",0,J60)+IF(M60="",0,M60)+IF(P60="",0,P60)+IF(S60="",0,S60)+IF(V60="",0,V60)+IF(Y60="",0,Y60)+IF(AB60="",0,AB60)+IF(AE60="",0,AE60))</f>
        <v>56</v>
      </c>
      <c r="AO59" s="93"/>
      <c r="AP59" s="93">
        <f>IF(COUNTIF(E59:AE59,"")=14,"",AF59*3+AJ59)</f>
        <v>6</v>
      </c>
      <c r="AQ59" s="93"/>
      <c r="AR59" s="93">
        <f>IF(COUNTIF(E59:AE59,"")=14,"",AL59-AN59)</f>
        <v>-46</v>
      </c>
      <c r="AS59" s="93"/>
      <c r="AT59" s="94">
        <f>IF(COUNTIF(E59:AE59,"")=14,"",RANK(AV59,$AV$47:$AV$64,0))</f>
        <v>8</v>
      </c>
      <c r="AU59" s="95"/>
      <c r="AV59" s="96">
        <f>IF(COUNTIF(E59:AE59,"")=14,"",IF(AR59="",0,AP59*10000)+AR59*500+AP59*10)</f>
        <v>37060</v>
      </c>
    </row>
    <row r="60" spans="1:48" s="83" customFormat="1" ht="13.5" customHeight="1">
      <c r="A60" s="97"/>
      <c r="B60" s="85"/>
      <c r="C60" s="85"/>
      <c r="D60" s="85"/>
      <c r="E60" s="148"/>
      <c r="F60" s="146" t="s">
        <v>13</v>
      </c>
      <c r="G60" s="147"/>
      <c r="H60" s="100">
        <v>0</v>
      </c>
      <c r="I60" s="101" t="s">
        <v>13</v>
      </c>
      <c r="J60" s="100">
        <v>11</v>
      </c>
      <c r="K60" s="102">
        <v>0</v>
      </c>
      <c r="L60" s="101" t="s">
        <v>13</v>
      </c>
      <c r="M60" s="103">
        <v>3</v>
      </c>
      <c r="N60" s="100">
        <v>4</v>
      </c>
      <c r="O60" s="101" t="s">
        <v>13</v>
      </c>
      <c r="P60" s="103">
        <v>2</v>
      </c>
      <c r="Q60" s="100">
        <v>2</v>
      </c>
      <c r="R60" s="101" t="s">
        <v>13</v>
      </c>
      <c r="S60" s="103">
        <v>3</v>
      </c>
      <c r="T60" s="139">
        <v>0</v>
      </c>
      <c r="U60" s="101" t="s">
        <v>13</v>
      </c>
      <c r="V60" s="140">
        <v>30</v>
      </c>
      <c r="W60" s="107"/>
      <c r="X60" s="98"/>
      <c r="Y60" s="109"/>
      <c r="Z60" s="102">
        <f>IF(Y62="","",Y62)</f>
        <v>3</v>
      </c>
      <c r="AA60" s="101" t="s">
        <v>13</v>
      </c>
      <c r="AB60" s="103">
        <f>IF(W62="","",W62)</f>
        <v>7</v>
      </c>
      <c r="AC60" s="102">
        <f>IF(Y64="","",Y64)</f>
        <v>1</v>
      </c>
      <c r="AD60" s="101" t="s">
        <v>13</v>
      </c>
      <c r="AE60" s="103">
        <f>IF(W64="","",W64)</f>
        <v>0</v>
      </c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4"/>
      <c r="AU60" s="95"/>
      <c r="AV60" s="96"/>
    </row>
    <row r="61" spans="1:48" s="83" customFormat="1" ht="13.5" customHeight="1">
      <c r="A61" s="111" t="s">
        <v>39</v>
      </c>
      <c r="B61" s="112"/>
      <c r="C61" s="112"/>
      <c r="D61" s="112"/>
      <c r="E61" s="89" t="str">
        <f>IF(E62&gt;G62,"○",IF(E62&lt;G62,"●",IF(E62="","","△")))</f>
        <v>△</v>
      </c>
      <c r="F61" s="89"/>
      <c r="G61" s="91"/>
      <c r="H61" s="88" t="str">
        <f>IF(H62&gt;J62,"○",IF(H62&lt;J62,"●",IF(H62="","","△")))</f>
        <v>●</v>
      </c>
      <c r="I61" s="89"/>
      <c r="J61" s="89"/>
      <c r="K61" s="90" t="str">
        <f>IF(K62&gt;M62,"○",IF(K62&lt;M62,"●",IF(K62="","","△")))</f>
        <v>○</v>
      </c>
      <c r="L61" s="89"/>
      <c r="M61" s="92"/>
      <c r="N61" s="90" t="str">
        <f>IF(N62&gt;P62,"○",IF(N62&lt;P62,"●",IF(N62="","","△")))</f>
        <v>●</v>
      </c>
      <c r="O61" s="89"/>
      <c r="P61" s="92"/>
      <c r="Q61" s="90" t="str">
        <f>IF(Q62&gt;S62,"○",IF(Q62&lt;S62,"●",IF(Q62="","","△")))</f>
        <v>○</v>
      </c>
      <c r="R61" s="89"/>
      <c r="S61" s="92"/>
      <c r="T61" s="90" t="str">
        <f>IF(T62&gt;V62,"○",IF(T62&lt;V62,"●",IF(T62="","","△")))</f>
        <v>●</v>
      </c>
      <c r="U61" s="89"/>
      <c r="V61" s="92"/>
      <c r="W61" s="90" t="str">
        <f>IF(W62&gt;Y62,"○",IF(W62&lt;Y62,"●",IF(W62="","","△")))</f>
        <v>○</v>
      </c>
      <c r="X61" s="89"/>
      <c r="Y61" s="92"/>
      <c r="Z61" s="106"/>
      <c r="AA61" s="86"/>
      <c r="AB61" s="108"/>
      <c r="AC61" s="90" t="str">
        <f>IF(Z63="○","●",IF(Z63="●","○",IF(Z63="","","△")))</f>
        <v>○</v>
      </c>
      <c r="AD61" s="89"/>
      <c r="AE61" s="92"/>
      <c r="AF61" s="93">
        <f>IF(COUNTIF(E61:AE61,"")=14,"",COUNTIF(E61:AE61,"○"))</f>
        <v>4</v>
      </c>
      <c r="AG61" s="93"/>
      <c r="AH61" s="93">
        <f>IF(COUNTIF(E61:AE61,"")=14,"",COUNTIF(E61:AE61,"●"))</f>
        <v>3</v>
      </c>
      <c r="AI61" s="93"/>
      <c r="AJ61" s="93">
        <f>IF(COUNTIF(E61:AE61,"")=14,"",COUNTIF(E61:AE61,"△"))</f>
        <v>1</v>
      </c>
      <c r="AK61" s="93"/>
      <c r="AL61" s="93">
        <f>IF(COUNTIF(E61:AE61,"")=14,"",IF(E62="",0,E62)+IF(H62="",0,H62)+IF(K62="",0,K62)+IF(N62="",0,N62)+IF(Q62="",0,Q62)+IF(T62="",0,T62)+IF(W62="",0,W62)+IF(Z62="",0,Z62)+IF(AC62="",0,AC62))</f>
        <v>22</v>
      </c>
      <c r="AM61" s="93"/>
      <c r="AN61" s="93">
        <f>IF(COUNTIF(E61:AE61,"")=14,"",IF(G62="",0,G62)+IF(J62="",0,J62)+IF(M62="",0,M62)+IF(P62="",0,P62)+IF(S62="",0,S62)+IF(V62="",0,V62)+IF(Y62="",0,Y62)+IF(AB62="",0,AB62)+IF(AE62="",0,AE62))</f>
        <v>17</v>
      </c>
      <c r="AO61" s="93"/>
      <c r="AP61" s="93">
        <f>IF(COUNTIF(E61:AE61,"")=14,"",AF61*3+AJ61)</f>
        <v>13</v>
      </c>
      <c r="AQ61" s="93"/>
      <c r="AR61" s="93">
        <f>IF(COUNTIF(E61:AE61,"")=14,"",AL61-AN61)</f>
        <v>5</v>
      </c>
      <c r="AS61" s="93"/>
      <c r="AT61" s="94">
        <f>IF(COUNTIF(E61:AE61,"")=14,"",RANK(AV61,$AV$47:$AV$64,0))</f>
        <v>5</v>
      </c>
      <c r="AU61" s="95"/>
      <c r="AV61" s="96">
        <f>IF(COUNTIF(E61:AE61,"")=14,"",IF(AR61="",0,AP61*10000)+AR61*500+AP61*10)</f>
        <v>132630</v>
      </c>
    </row>
    <row r="62" spans="1:48" s="83" customFormat="1" ht="13.5" customHeight="1">
      <c r="A62" s="97"/>
      <c r="B62" s="85"/>
      <c r="C62" s="85"/>
      <c r="D62" s="85"/>
      <c r="E62" s="100">
        <v>1</v>
      </c>
      <c r="F62" s="101" t="s">
        <v>13</v>
      </c>
      <c r="G62" s="103">
        <v>1</v>
      </c>
      <c r="H62" s="100">
        <v>2</v>
      </c>
      <c r="I62" s="101" t="s">
        <v>13</v>
      </c>
      <c r="J62" s="100">
        <v>5</v>
      </c>
      <c r="K62" s="102">
        <v>4</v>
      </c>
      <c r="L62" s="101" t="s">
        <v>13</v>
      </c>
      <c r="M62" s="103">
        <v>1</v>
      </c>
      <c r="N62" s="100">
        <v>2</v>
      </c>
      <c r="O62" s="101" t="s">
        <v>13</v>
      </c>
      <c r="P62" s="103">
        <v>3</v>
      </c>
      <c r="Q62" s="100">
        <v>1</v>
      </c>
      <c r="R62" s="101" t="s">
        <v>13</v>
      </c>
      <c r="S62" s="103">
        <v>0</v>
      </c>
      <c r="T62" s="139">
        <v>1</v>
      </c>
      <c r="U62" s="101" t="s">
        <v>13</v>
      </c>
      <c r="V62" s="140">
        <v>4</v>
      </c>
      <c r="W62" s="139">
        <v>7</v>
      </c>
      <c r="X62" s="101" t="s">
        <v>13</v>
      </c>
      <c r="Y62" s="140">
        <v>3</v>
      </c>
      <c r="Z62" s="107"/>
      <c r="AA62" s="98"/>
      <c r="AB62" s="109"/>
      <c r="AC62" s="102">
        <f>IF(AB64="","",AB64)</f>
        <v>4</v>
      </c>
      <c r="AD62" s="101" t="s">
        <v>13</v>
      </c>
      <c r="AE62" s="103">
        <f>IF(Z64="","",Z64)</f>
        <v>0</v>
      </c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4"/>
      <c r="AU62" s="95"/>
      <c r="AV62" s="96"/>
    </row>
    <row r="63" spans="1:48" s="83" customFormat="1" ht="13.5" customHeight="1">
      <c r="A63" s="111" t="s">
        <v>40</v>
      </c>
      <c r="B63" s="112"/>
      <c r="C63" s="112"/>
      <c r="D63" s="112"/>
      <c r="E63" s="113" t="str">
        <f>IF(E64&gt;G64,"○",IF(E64&lt;G64,"●",IF(E64="","","△")))</f>
        <v>●</v>
      </c>
      <c r="F63" s="113"/>
      <c r="G63" s="114"/>
      <c r="H63" s="115">
        <f>IF(H64&gt;J64,"○",IF(H64&lt;J64,"●",IF(H64="","","△")))</f>
      </c>
      <c r="I63" s="113"/>
      <c r="J63" s="113"/>
      <c r="K63" s="116" t="str">
        <f>IF(K64&gt;M64,"○",IF(K64&lt;M64,"●",IF(K64="","","△")))</f>
        <v>●</v>
      </c>
      <c r="L63" s="113"/>
      <c r="M63" s="117"/>
      <c r="N63" s="116" t="str">
        <f>IF(N64&gt;P64,"○",IF(N64&lt;P64,"●",IF(N64="","","△")))</f>
        <v>●</v>
      </c>
      <c r="O63" s="113"/>
      <c r="P63" s="117"/>
      <c r="Q63" s="116" t="str">
        <f>IF(Q64&gt;S64,"○",IF(Q64&lt;S64,"●",IF(Q64="","","△")))</f>
        <v>●</v>
      </c>
      <c r="R63" s="113"/>
      <c r="S63" s="117"/>
      <c r="T63" s="116" t="str">
        <f>IF(T64&gt;V64,"○",IF(T64&lt;V64,"●",IF(T64="","","△")))</f>
        <v>●</v>
      </c>
      <c r="U63" s="113"/>
      <c r="V63" s="117"/>
      <c r="W63" s="116" t="str">
        <f>IF(W64&gt;Y64,"○",IF(W64&lt;Y64,"●",IF(W64="","","△")))</f>
        <v>●</v>
      </c>
      <c r="X63" s="113"/>
      <c r="Y63" s="117"/>
      <c r="Z63" s="116" t="str">
        <f>IF(Z64&gt;AB64,"○",IF(Z64&lt;AB64,"●",IF(Z64="","","△")))</f>
        <v>●</v>
      </c>
      <c r="AA63" s="113"/>
      <c r="AB63" s="117"/>
      <c r="AC63" s="118"/>
      <c r="AD63" s="119"/>
      <c r="AE63" s="120"/>
      <c r="AF63" s="93">
        <f>IF(COUNTIF(E63:AE63,"")=14,"",COUNTIF(E63:AE63,"○"))</f>
        <v>0</v>
      </c>
      <c r="AG63" s="93"/>
      <c r="AH63" s="93">
        <f>IF(COUNTIF(E63:AE63,"")=14,"",COUNTIF(E63:AE63,"●"))</f>
        <v>7</v>
      </c>
      <c r="AI63" s="93"/>
      <c r="AJ63" s="93">
        <f>IF(COUNTIF(E63:AE63,"")=14,"",COUNTIF(E63:AE63,"△"))</f>
        <v>0</v>
      </c>
      <c r="AK63" s="93"/>
      <c r="AL63" s="93">
        <f>IF(COUNTIF(E63:AE63,"")=14,"",IF(E64="",0,E64)+IF(H64="",0,H64)+IF(K64="",0,K64)+IF(N64="",0,N64)+IF(Q64="",0,Q64)+IF(T64="",0,T64)+IF(W64="",0,W64)+IF(Z64="",0,Z64)+IF(AC64="",0,AC64))</f>
        <v>4</v>
      </c>
      <c r="AM63" s="93"/>
      <c r="AN63" s="93">
        <f>IF(COUNTIF(E63:AE63,"")=14,"",IF(G64="",0,G64)+IF(J64="",0,J64)+IF(M64="",0,M64)+IF(P64="",0,P64)+IF(S64="",0,S64)+IF(V64="",0,V64)+IF(Y64="",0,Y64)+IF(AB64="",0,AB64)+IF(AE64="",0,AE64))</f>
        <v>20</v>
      </c>
      <c r="AO63" s="93"/>
      <c r="AP63" s="93">
        <f>IF(COUNTIF(E63:AE63,"")=14,"",AF63*3+AJ63)</f>
        <v>0</v>
      </c>
      <c r="AQ63" s="93"/>
      <c r="AR63" s="93">
        <f>IF(COUNTIF(E63:AE63,"")=14,"",AL63-AN63)</f>
        <v>-16</v>
      </c>
      <c r="AS63" s="93"/>
      <c r="AT63" s="94">
        <f>IF(COUNTIF(E63:AE63,"")=14,"",RANK(AV63,$AV$47:$AV$64,0))</f>
        <v>9</v>
      </c>
      <c r="AU63" s="95"/>
      <c r="AV63" s="96">
        <f>IF(COUNTIF(E63:AE63,"")=14,"",IF(AR63="",0,AP63*10000)+AR63*500+AP63*10)</f>
        <v>-8000</v>
      </c>
    </row>
    <row r="64" spans="1:48" s="83" customFormat="1" ht="13.5" customHeight="1" thickBot="1">
      <c r="A64" s="121"/>
      <c r="B64" s="122"/>
      <c r="C64" s="122"/>
      <c r="D64" s="122"/>
      <c r="E64" s="123">
        <v>1</v>
      </c>
      <c r="F64" s="124" t="s">
        <v>13</v>
      </c>
      <c r="G64" s="125">
        <v>5</v>
      </c>
      <c r="H64" s="123"/>
      <c r="I64" s="124" t="s">
        <v>13</v>
      </c>
      <c r="J64" s="123"/>
      <c r="K64" s="126">
        <v>0</v>
      </c>
      <c r="L64" s="124" t="s">
        <v>13</v>
      </c>
      <c r="M64" s="125">
        <v>3</v>
      </c>
      <c r="N64" s="123">
        <v>2</v>
      </c>
      <c r="O64" s="124" t="s">
        <v>13</v>
      </c>
      <c r="P64" s="125">
        <v>3</v>
      </c>
      <c r="Q64" s="123">
        <v>0</v>
      </c>
      <c r="R64" s="124" t="s">
        <v>13</v>
      </c>
      <c r="S64" s="125">
        <v>2</v>
      </c>
      <c r="T64" s="127">
        <v>1</v>
      </c>
      <c r="U64" s="124" t="s">
        <v>13</v>
      </c>
      <c r="V64" s="128">
        <v>2</v>
      </c>
      <c r="W64" s="127">
        <v>0</v>
      </c>
      <c r="X64" s="124" t="s">
        <v>13</v>
      </c>
      <c r="Y64" s="128">
        <v>1</v>
      </c>
      <c r="Z64" s="127">
        <v>0</v>
      </c>
      <c r="AA64" s="124" t="s">
        <v>13</v>
      </c>
      <c r="AB64" s="128">
        <v>4</v>
      </c>
      <c r="AC64" s="129"/>
      <c r="AD64" s="130"/>
      <c r="AE64" s="131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3"/>
      <c r="AU64" s="134"/>
      <c r="AV64" s="96"/>
    </row>
    <row r="65" ht="13.5">
      <c r="C65" s="150" t="s">
        <v>244</v>
      </c>
    </row>
    <row r="66" ht="14.25" thickBot="1"/>
    <row r="67" spans="1:48" s="83" customFormat="1" ht="13.5" customHeight="1">
      <c r="A67" s="135" t="s">
        <v>41</v>
      </c>
      <c r="B67" s="136"/>
      <c r="C67" s="136"/>
      <c r="D67" s="136"/>
      <c r="E67" s="75" t="str">
        <f>A68</f>
        <v>杉並アヤックス</v>
      </c>
      <c r="F67" s="76"/>
      <c r="G67" s="77"/>
      <c r="H67" s="75" t="str">
        <f>A70</f>
        <v>郁文館中</v>
      </c>
      <c r="I67" s="76"/>
      <c r="J67" s="77"/>
      <c r="K67" s="78" t="str">
        <f>A72</f>
        <v>ソルコリーナ</v>
      </c>
      <c r="L67" s="76"/>
      <c r="M67" s="77"/>
      <c r="N67" s="78" t="str">
        <f>A74</f>
        <v>FC M Toreros</v>
      </c>
      <c r="O67" s="76"/>
      <c r="P67" s="77"/>
      <c r="Q67" s="78" t="str">
        <f>A76</f>
        <v>ＰＥＬＡＤＡ</v>
      </c>
      <c r="R67" s="76"/>
      <c r="S67" s="76"/>
      <c r="T67" s="78" t="str">
        <f>A78</f>
        <v>九曜ＦＣ</v>
      </c>
      <c r="U67" s="76"/>
      <c r="V67" s="76"/>
      <c r="W67" s="78" t="str">
        <f>A80</f>
        <v>京華中</v>
      </c>
      <c r="X67" s="76"/>
      <c r="Y67" s="76"/>
      <c r="Z67" s="78" t="str">
        <f>A82</f>
        <v>國學院久我山中</v>
      </c>
      <c r="AA67" s="76"/>
      <c r="AB67" s="76"/>
      <c r="AC67" s="137" t="str">
        <f>A84</f>
        <v>私立武蔵中</v>
      </c>
      <c r="AD67" s="138"/>
      <c r="AE67" s="138"/>
      <c r="AF67" s="79" t="s">
        <v>5</v>
      </c>
      <c r="AG67" s="79"/>
      <c r="AH67" s="79" t="s">
        <v>6</v>
      </c>
      <c r="AI67" s="79"/>
      <c r="AJ67" s="79" t="s">
        <v>7</v>
      </c>
      <c r="AK67" s="79"/>
      <c r="AL67" s="79" t="s">
        <v>8</v>
      </c>
      <c r="AM67" s="79"/>
      <c r="AN67" s="79" t="s">
        <v>9</v>
      </c>
      <c r="AO67" s="79"/>
      <c r="AP67" s="79" t="s">
        <v>10</v>
      </c>
      <c r="AQ67" s="79"/>
      <c r="AR67" s="80" t="s">
        <v>11</v>
      </c>
      <c r="AS67" s="80"/>
      <c r="AT67" s="79" t="s">
        <v>12</v>
      </c>
      <c r="AU67" s="81"/>
      <c r="AV67" s="82"/>
    </row>
    <row r="68" spans="1:48" s="83" customFormat="1" ht="13.5" customHeight="1">
      <c r="A68" s="84" t="s">
        <v>42</v>
      </c>
      <c r="B68" s="85"/>
      <c r="C68" s="85"/>
      <c r="D68" s="85"/>
      <c r="E68" s="86"/>
      <c r="F68" s="86"/>
      <c r="G68" s="87"/>
      <c r="H68" s="88" t="str">
        <f>IF(E70="○","●",IF(E70="●","○",IF(E70="","","△")))</f>
        <v>○</v>
      </c>
      <c r="I68" s="89"/>
      <c r="J68" s="89"/>
      <c r="K68" s="90" t="str">
        <f>IF(E72="○","●",IF(E72="●","○",IF(E72="","","△")))</f>
        <v>△</v>
      </c>
      <c r="L68" s="89"/>
      <c r="M68" s="91"/>
      <c r="N68" s="88" t="str">
        <f>IF(E74="○","●",IF(E74="●","○",IF(E74="","","△")))</f>
        <v>○</v>
      </c>
      <c r="O68" s="89"/>
      <c r="P68" s="92"/>
      <c r="Q68" s="89" t="str">
        <f>IF(E76="○","●",IF(E76="●","○",IF(E76="","","△")))</f>
        <v>○</v>
      </c>
      <c r="R68" s="89"/>
      <c r="S68" s="89"/>
      <c r="T68" s="88" t="str">
        <f>IF(E78="○","●",IF(E78="●","○",IF(E78="","","△")))</f>
        <v>△</v>
      </c>
      <c r="U68" s="89"/>
      <c r="V68" s="89"/>
      <c r="W68" s="90" t="str">
        <f>IF(E80="○","●",IF(E80="●","○",IF(E80="","","△")))</f>
        <v>○</v>
      </c>
      <c r="X68" s="89"/>
      <c r="Y68" s="92"/>
      <c r="Z68" s="90" t="str">
        <f>IF(E82="○","●",IF(E82="●","○",IF(E82="","","△")))</f>
        <v>●</v>
      </c>
      <c r="AA68" s="89"/>
      <c r="AB68" s="92"/>
      <c r="AC68" s="90" t="str">
        <f>IF(E84="○","●",IF(E84="●","○",IF(E84="","","△")))</f>
        <v>●</v>
      </c>
      <c r="AD68" s="89"/>
      <c r="AE68" s="92"/>
      <c r="AF68" s="93">
        <f>IF(COUNTIF(E68:AE68,"")=14,"",COUNTIF(E68:AE68,"○"))</f>
        <v>4</v>
      </c>
      <c r="AG68" s="93"/>
      <c r="AH68" s="93">
        <f>IF(COUNTIF(E68:AE68,"")=14,"",COUNTIF(E68:AE68,"●"))</f>
        <v>2</v>
      </c>
      <c r="AI68" s="93"/>
      <c r="AJ68" s="93">
        <f>IF(COUNTIF(E68:AE68,"")=14,"",COUNTIF(E68:AE68,"△"))</f>
        <v>2</v>
      </c>
      <c r="AK68" s="93"/>
      <c r="AL68" s="93">
        <f>IF(COUNTIF(E68:AE68,"")=14,"",IF(E69="",0,E69)+IF(H69="",0,H69)+IF(K69="",0,K69)+IF(N69="",0,N69)+IF(Q69="",0,Q69)+IF(T69="",0,T69)+IF(W69="",0,W69)+IF(Z69="",0,Z69)+IF(AC69="",0,AC69))</f>
        <v>31</v>
      </c>
      <c r="AM68" s="93"/>
      <c r="AN68" s="93">
        <f>IF(COUNTIF(E68:AE68,"")=14,"",IF(G69="",0,G69)+IF(J69="",0,J69)+IF(M69="",0,M69)+IF(P69="",0,P69)+IF(S69="",0,S69)+IF(V69="",0,V69)+IF(Y69="",0,Y69)+IF(AB69="",0,AB69)+IF(AE69="",0,AE69))</f>
        <v>15</v>
      </c>
      <c r="AO68" s="93"/>
      <c r="AP68" s="93">
        <f>IF(COUNTIF(E68:AE68,"")=14,"",AF68*3+AJ68)</f>
        <v>14</v>
      </c>
      <c r="AQ68" s="93"/>
      <c r="AR68" s="93">
        <f>IF(COUNTIF(E68:AE68,"")=14,"",AL68-AN68)</f>
        <v>16</v>
      </c>
      <c r="AS68" s="93"/>
      <c r="AT68" s="94">
        <f>IF(COUNTIF(E68:AE68,"")=14,"",RANK(AV68,$AV$68:$AV$85,0))</f>
        <v>3</v>
      </c>
      <c r="AU68" s="95"/>
      <c r="AV68" s="96">
        <f>IF(COUNTIF(E68:AE68,"")=14,"",IF(AR68="",0,AP68*10000)+AR68*500+AP68*10)</f>
        <v>148140</v>
      </c>
    </row>
    <row r="69" spans="1:48" s="83" customFormat="1" ht="13.5" customHeight="1">
      <c r="A69" s="97"/>
      <c r="B69" s="85"/>
      <c r="C69" s="85"/>
      <c r="D69" s="85"/>
      <c r="E69" s="98"/>
      <c r="F69" s="98"/>
      <c r="G69" s="99"/>
      <c r="H69" s="100">
        <f>IF(G71="","",G71)</f>
        <v>5</v>
      </c>
      <c r="I69" s="101" t="s">
        <v>13</v>
      </c>
      <c r="J69" s="100">
        <f>IF(E71="","",E71)</f>
        <v>2</v>
      </c>
      <c r="K69" s="102">
        <f>IF(G73="","",G73)</f>
        <v>4</v>
      </c>
      <c r="L69" s="101" t="s">
        <v>13</v>
      </c>
      <c r="M69" s="103">
        <f>IF(E73="","",E73)</f>
        <v>4</v>
      </c>
      <c r="N69" s="100">
        <f>IF(G75="","",G75)</f>
        <v>7</v>
      </c>
      <c r="O69" s="101" t="s">
        <v>13</v>
      </c>
      <c r="P69" s="103">
        <f>IF(E75="","",E75)</f>
        <v>1</v>
      </c>
      <c r="Q69" s="100">
        <f>IF(G77="","",G77)</f>
        <v>4</v>
      </c>
      <c r="R69" s="101" t="s">
        <v>13</v>
      </c>
      <c r="S69" s="103">
        <f>IF(E77="","",E77)</f>
        <v>0</v>
      </c>
      <c r="T69" s="100">
        <f>IF(G79="","",G79)</f>
        <v>2</v>
      </c>
      <c r="U69" s="101" t="s">
        <v>13</v>
      </c>
      <c r="V69" s="100">
        <f>IF(E79="","",E79)</f>
        <v>2</v>
      </c>
      <c r="W69" s="102">
        <f>IF(G81="","",G81)</f>
        <v>6</v>
      </c>
      <c r="X69" s="101" t="s">
        <v>13</v>
      </c>
      <c r="Y69" s="103">
        <f>IF(E81="","",E81)</f>
        <v>0</v>
      </c>
      <c r="Z69" s="102">
        <f>IF(G83="","",G83)</f>
        <v>0</v>
      </c>
      <c r="AA69" s="101" t="s">
        <v>13</v>
      </c>
      <c r="AB69" s="103">
        <f>IF(E83="","",E83)</f>
        <v>2</v>
      </c>
      <c r="AC69" s="102">
        <f>IF(G85="","",G85)</f>
        <v>3</v>
      </c>
      <c r="AD69" s="101" t="s">
        <v>13</v>
      </c>
      <c r="AE69" s="103">
        <f>IF(E85="","",E85)</f>
        <v>4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/>
      <c r="AU69" s="95"/>
      <c r="AV69" s="96"/>
    </row>
    <row r="70" spans="1:48" s="83" customFormat="1" ht="13.5" customHeight="1">
      <c r="A70" s="84" t="s">
        <v>43</v>
      </c>
      <c r="B70" s="85"/>
      <c r="C70" s="85"/>
      <c r="D70" s="85"/>
      <c r="E70" s="89" t="str">
        <f>IF(E71&gt;G71,"○",IF(E71&lt;G71,"●",IF(E71="","","△")))</f>
        <v>●</v>
      </c>
      <c r="F70" s="89"/>
      <c r="G70" s="92"/>
      <c r="H70" s="104"/>
      <c r="I70" s="86"/>
      <c r="J70" s="86"/>
      <c r="K70" s="90" t="str">
        <f>IF(H72="○","●",IF(H72="●","○",IF(H72="","","△")))</f>
        <v>○</v>
      </c>
      <c r="L70" s="89"/>
      <c r="M70" s="91"/>
      <c r="N70" s="88" t="str">
        <f>IF(H74="○","●",IF(H74="●","○",IF(H74="","","△")))</f>
        <v>○</v>
      </c>
      <c r="O70" s="89"/>
      <c r="P70" s="92"/>
      <c r="Q70" s="89" t="str">
        <f>IF(H76="○","●",IF(H76="●","○",IF(H76="","","△")))</f>
        <v>○</v>
      </c>
      <c r="R70" s="89"/>
      <c r="S70" s="92"/>
      <c r="T70" s="89" t="str">
        <f>IF(H78="○","●",IF(H78="●","○",IF(H78="","","△")))</f>
        <v>●</v>
      </c>
      <c r="U70" s="89"/>
      <c r="V70" s="89"/>
      <c r="W70" s="90" t="str">
        <f>IF(H80="○","●",IF(H80="●","○",IF(H80="","","△")))</f>
        <v>○</v>
      </c>
      <c r="X70" s="89"/>
      <c r="Y70" s="92"/>
      <c r="Z70" s="90" t="str">
        <f>IF(H82="○","●",IF(H82="●","○",IF(H82="","","△")))</f>
        <v>●</v>
      </c>
      <c r="AA70" s="89"/>
      <c r="AB70" s="92"/>
      <c r="AC70" s="90" t="str">
        <f>IF(H84="○","●",IF(H84="●","○",IF(H84="","","△")))</f>
        <v>●</v>
      </c>
      <c r="AD70" s="89"/>
      <c r="AE70" s="92"/>
      <c r="AF70" s="93">
        <f>IF(COUNTIF(E70:AE70,"")=14,"",COUNTIF(E70:AE70,"○"))</f>
        <v>4</v>
      </c>
      <c r="AG70" s="93"/>
      <c r="AH70" s="93">
        <f>IF(COUNTIF(E70:AE70,"")=14,"",COUNTIF(E70:AE70,"●"))</f>
        <v>4</v>
      </c>
      <c r="AI70" s="93"/>
      <c r="AJ70" s="93">
        <f>IF(COUNTIF(E70:AE70,"")=14,"",COUNTIF(E70:AE70,"△"))</f>
        <v>0</v>
      </c>
      <c r="AK70" s="93"/>
      <c r="AL70" s="93">
        <f>IF(COUNTIF(E70:AE70,"")=14,"",IF(E71="",0,E71)+IF(H71="",0,H71)+IF(K71="",0,K71)+IF(N71="",0,N71)+IF(Q71="",0,Q71)+IF(T71="",0,T71)+IF(W71="",0,W71)+IF(Z71="",0,Z71)+IF(AC71="",0,AC71))</f>
        <v>18</v>
      </c>
      <c r="AM70" s="93"/>
      <c r="AN70" s="93">
        <f>IF(COUNTIF(E70:AE70,"")=14,"",IF(G71="",0,G71)+IF(J71="",0,J71)+IF(M71="",0,M71)+IF(P71="",0,P71)+IF(S71="",0,S71)+IF(V71="",0,V71)+IF(Y71="",0,Y71)+IF(AB71="",0,AB71)+IF(AE71="",0,AE71))</f>
        <v>26</v>
      </c>
      <c r="AO70" s="93"/>
      <c r="AP70" s="93">
        <f>IF(COUNTIF(E70:AE70,"")=14,"",AF70*3+AJ70)</f>
        <v>12</v>
      </c>
      <c r="AQ70" s="93"/>
      <c r="AR70" s="93">
        <f>IF(COUNTIF(E70:AE70,"")=14,"",AL70-AN70)</f>
        <v>-8</v>
      </c>
      <c r="AS70" s="93"/>
      <c r="AT70" s="94">
        <f>IF(COUNTIF(E70:AE70,"")=14,"",RANK(AV70,$AV$68:$AV$85,0))</f>
        <v>5</v>
      </c>
      <c r="AU70" s="95"/>
      <c r="AV70" s="96">
        <f>IF(COUNTIF(E70:AE70,"")=14,"",IF(AR70="",0,AP70*10000)+AR70*500+AP70*10)</f>
        <v>116120</v>
      </c>
    </row>
    <row r="71" spans="1:48" s="83" customFormat="1" ht="13.5" customHeight="1">
      <c r="A71" s="97"/>
      <c r="B71" s="85"/>
      <c r="C71" s="85"/>
      <c r="D71" s="85"/>
      <c r="E71" s="100">
        <v>2</v>
      </c>
      <c r="F71" s="101" t="s">
        <v>13</v>
      </c>
      <c r="G71" s="103">
        <v>5</v>
      </c>
      <c r="H71" s="105"/>
      <c r="I71" s="98"/>
      <c r="J71" s="98"/>
      <c r="K71" s="102">
        <f>IF(J73="","",J73)</f>
        <v>3</v>
      </c>
      <c r="L71" s="101" t="s">
        <v>13</v>
      </c>
      <c r="M71" s="103">
        <f>IF(H73="","",H73)</f>
        <v>1</v>
      </c>
      <c r="N71" s="100">
        <f>IF(J75="","",J75)</f>
        <v>3</v>
      </c>
      <c r="O71" s="101" t="s">
        <v>13</v>
      </c>
      <c r="P71" s="103">
        <f>IF(H75="","",H75)</f>
        <v>1</v>
      </c>
      <c r="Q71" s="100">
        <f>IF(J77="","",J77)</f>
        <v>4</v>
      </c>
      <c r="R71" s="101" t="s">
        <v>13</v>
      </c>
      <c r="S71" s="103">
        <f>IF(H77="","",H77)</f>
        <v>1</v>
      </c>
      <c r="T71" s="100">
        <f>IF(J79="","",J79)</f>
        <v>1</v>
      </c>
      <c r="U71" s="101" t="s">
        <v>13</v>
      </c>
      <c r="V71" s="100">
        <f>IF(H79="","",H79)</f>
        <v>6</v>
      </c>
      <c r="W71" s="102">
        <f>IF(J81="","",J81)</f>
        <v>3</v>
      </c>
      <c r="X71" s="101" t="s">
        <v>13</v>
      </c>
      <c r="Y71" s="103">
        <f>IF(H81="","",H81)</f>
        <v>2</v>
      </c>
      <c r="Z71" s="102">
        <f>IF(J83="","",J83)</f>
        <v>1</v>
      </c>
      <c r="AA71" s="101" t="s">
        <v>13</v>
      </c>
      <c r="AB71" s="103">
        <f>IF(H83="","",H83)</f>
        <v>6</v>
      </c>
      <c r="AC71" s="102">
        <f>IF(J85="","",J85)</f>
        <v>1</v>
      </c>
      <c r="AD71" s="101" t="s">
        <v>13</v>
      </c>
      <c r="AE71" s="103">
        <f>IF(H85="","",H85)</f>
        <v>4</v>
      </c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4"/>
      <c r="AU71" s="95"/>
      <c r="AV71" s="96"/>
    </row>
    <row r="72" spans="1:48" s="83" customFormat="1" ht="13.5" customHeight="1">
      <c r="A72" s="84" t="s">
        <v>222</v>
      </c>
      <c r="B72" s="85"/>
      <c r="C72" s="85"/>
      <c r="D72" s="85"/>
      <c r="E72" s="89" t="str">
        <f>IF(E73&gt;G73,"○",IF(E73&lt;G73,"●",IF(E73="","","△")))</f>
        <v>△</v>
      </c>
      <c r="F72" s="89"/>
      <c r="G72" s="91"/>
      <c r="H72" s="88" t="str">
        <f>IF(H73&gt;J73,"○",IF(H73&lt;J73,"●",IF(H73="","","△")))</f>
        <v>●</v>
      </c>
      <c r="I72" s="89"/>
      <c r="J72" s="89"/>
      <c r="K72" s="106"/>
      <c r="L72" s="86"/>
      <c r="M72" s="87"/>
      <c r="N72" s="88" t="str">
        <f>IF(K74="○","●",IF(K74="●","○",IF(K74="","","△")))</f>
        <v>○</v>
      </c>
      <c r="O72" s="89"/>
      <c r="P72" s="92"/>
      <c r="Q72" s="89" t="str">
        <f>IF(K76="○","●",IF(K76="●","○",IF(K76="","","△")))</f>
        <v>○</v>
      </c>
      <c r="R72" s="89"/>
      <c r="S72" s="92"/>
      <c r="T72" s="89" t="str">
        <f>IF(K78="○","●",IF(K78="●","○",IF(K78="","","△")))</f>
        <v>●</v>
      </c>
      <c r="U72" s="89"/>
      <c r="V72" s="89"/>
      <c r="W72" s="90" t="str">
        <f>IF(K80="○","●",IF(K80="●","○",IF(K80="","","△")))</f>
        <v>○</v>
      </c>
      <c r="X72" s="89"/>
      <c r="Y72" s="92"/>
      <c r="Z72" s="90" t="str">
        <f>IF(K82="○","●",IF(K82="●","○",IF(K82="","","△")))</f>
        <v>●</v>
      </c>
      <c r="AA72" s="89"/>
      <c r="AB72" s="92"/>
      <c r="AC72" s="90" t="str">
        <f>IF(K84="○","●",IF(K84="●","○",IF(K84="","","△")))</f>
        <v>○</v>
      </c>
      <c r="AD72" s="89"/>
      <c r="AE72" s="92"/>
      <c r="AF72" s="93">
        <f>IF(COUNTIF(E72:AE72,"")=14,"",COUNTIF(E72:AE72,"○"))</f>
        <v>4</v>
      </c>
      <c r="AG72" s="93"/>
      <c r="AH72" s="93">
        <f>IF(COUNTIF(E72:AE72,"")=14,"",COUNTIF(E72:AE72,"●"))</f>
        <v>3</v>
      </c>
      <c r="AI72" s="93"/>
      <c r="AJ72" s="93">
        <f>IF(COUNTIF(E72:AE72,"")=14,"",COUNTIF(E72:AE72,"△"))</f>
        <v>1</v>
      </c>
      <c r="AK72" s="93"/>
      <c r="AL72" s="93">
        <f>IF(COUNTIF(E72:AE72,"")=14,"",IF(E73="",0,E73)+IF(H73="",0,H73)+IF(K73="",0,K73)+IF(N73="",0,N73)+IF(Q73="",0,Q73)+IF(T73="",0,T73)+IF(W73="",0,W73)+IF(Z73="",0,Z73)+IF(AC73="",0,AC73))</f>
        <v>24</v>
      </c>
      <c r="AM72" s="93"/>
      <c r="AN72" s="93">
        <f>IF(COUNTIF(E72:AE72,"")=14,"",IF(G73="",0,G73)+IF(J73="",0,J73)+IF(M73="",0,M73)+IF(P73="",0,P73)+IF(S73="",0,S73)+IF(V73="",0,V73)+IF(Y73="",0,Y73)+IF(AB73="",0,AB73)+IF(AE73="",0,AE73))</f>
        <v>18</v>
      </c>
      <c r="AO72" s="93"/>
      <c r="AP72" s="93">
        <f>IF(COUNTIF(E72:AE72,"")=14,"",AF72*3+AJ72)</f>
        <v>13</v>
      </c>
      <c r="AQ72" s="93"/>
      <c r="AR72" s="93">
        <f>IF(COUNTIF(E72:AE72,"")=14,"",AL72-AN72)</f>
        <v>6</v>
      </c>
      <c r="AS72" s="93"/>
      <c r="AT72" s="94">
        <f>IF(COUNTIF(E72:AE72,"")=14,"",RANK(AV72,$AV$68:$AV$85,0))</f>
        <v>4</v>
      </c>
      <c r="AU72" s="95"/>
      <c r="AV72" s="96">
        <f>IF(COUNTIF(E72:AE72,"")=14,"",IF(AR72="",0,AP72*10000)+AR72*500+AP72*10)</f>
        <v>133130</v>
      </c>
    </row>
    <row r="73" spans="1:48" s="83" customFormat="1" ht="13.5" customHeight="1">
      <c r="A73" s="97"/>
      <c r="B73" s="85"/>
      <c r="C73" s="85"/>
      <c r="D73" s="85"/>
      <c r="E73" s="100">
        <v>4</v>
      </c>
      <c r="F73" s="101" t="s">
        <v>13</v>
      </c>
      <c r="G73" s="103">
        <v>4</v>
      </c>
      <c r="H73" s="100">
        <v>1</v>
      </c>
      <c r="I73" s="101" t="s">
        <v>13</v>
      </c>
      <c r="J73" s="100">
        <v>3</v>
      </c>
      <c r="K73" s="107"/>
      <c r="L73" s="98"/>
      <c r="M73" s="99"/>
      <c r="N73" s="100">
        <f>IF(M75="","",M75)</f>
        <v>3</v>
      </c>
      <c r="O73" s="101" t="s">
        <v>13</v>
      </c>
      <c r="P73" s="103">
        <f>IF(K75="","",K75)</f>
        <v>2</v>
      </c>
      <c r="Q73" s="100">
        <f>IF(M77="","",M77)</f>
        <v>5</v>
      </c>
      <c r="R73" s="101" t="s">
        <v>13</v>
      </c>
      <c r="S73" s="103">
        <f>IF(K77="","",K77)</f>
        <v>2</v>
      </c>
      <c r="T73" s="100">
        <f>IF(M79="","",M79)</f>
        <v>0</v>
      </c>
      <c r="U73" s="101" t="s">
        <v>13</v>
      </c>
      <c r="V73" s="100">
        <f>IF(K79="","",K79)</f>
        <v>4</v>
      </c>
      <c r="W73" s="102">
        <f>IF(M81="","",M81)</f>
        <v>5</v>
      </c>
      <c r="X73" s="101" t="s">
        <v>13</v>
      </c>
      <c r="Y73" s="103">
        <f>IF(K81="","",K81)</f>
        <v>0</v>
      </c>
      <c r="Z73" s="102">
        <f>IF(M83="","",M83)</f>
        <v>1</v>
      </c>
      <c r="AA73" s="101" t="s">
        <v>13</v>
      </c>
      <c r="AB73" s="103">
        <f>IF(K83="","",K83)</f>
        <v>2</v>
      </c>
      <c r="AC73" s="102">
        <f>IF(M85="","",M85)</f>
        <v>5</v>
      </c>
      <c r="AD73" s="101" t="s">
        <v>13</v>
      </c>
      <c r="AE73" s="103">
        <f>IF(K85="","",K85)</f>
        <v>1</v>
      </c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/>
      <c r="AU73" s="95"/>
      <c r="AV73" s="96"/>
    </row>
    <row r="74" spans="1:48" s="83" customFormat="1" ht="13.5" customHeight="1">
      <c r="A74" s="84" t="s">
        <v>223</v>
      </c>
      <c r="B74" s="85"/>
      <c r="C74" s="85"/>
      <c r="D74" s="85"/>
      <c r="E74" s="89" t="str">
        <f>IF(E75&gt;G75,"○",IF(E75&lt;G75,"●",IF(E75="","","△")))</f>
        <v>●</v>
      </c>
      <c r="F74" s="89"/>
      <c r="G74" s="91"/>
      <c r="H74" s="88" t="str">
        <f>IF(H75&gt;J75,"○",IF(H75&lt;J75,"●",IF(H75="","","△")))</f>
        <v>●</v>
      </c>
      <c r="I74" s="89"/>
      <c r="J74" s="89"/>
      <c r="K74" s="90" t="str">
        <f>IF(K75&gt;M75,"○",IF(K75&lt;M75,"●",IF(K75="","","△")))</f>
        <v>●</v>
      </c>
      <c r="L74" s="89"/>
      <c r="M74" s="92"/>
      <c r="N74" s="104"/>
      <c r="O74" s="86"/>
      <c r="P74" s="108"/>
      <c r="Q74" s="88" t="str">
        <f>IF(N76="○","●",IF(N76="●","○",IF(N76="","","△")))</f>
        <v>○</v>
      </c>
      <c r="R74" s="89"/>
      <c r="S74" s="92"/>
      <c r="T74" s="89" t="str">
        <f>IF(N78="○","●",IF(N78="●","○",IF(N78="","","△")))</f>
        <v>●</v>
      </c>
      <c r="U74" s="89"/>
      <c r="V74" s="89"/>
      <c r="W74" s="90" t="str">
        <f>IF(N80="○","●",IF(N80="●","○",IF(N80="","","△")))</f>
        <v>●</v>
      </c>
      <c r="X74" s="89"/>
      <c r="Y74" s="92"/>
      <c r="Z74" s="90" t="str">
        <f>IF(N82="○","●",IF(N82="●","○",IF(N82="","","△")))</f>
        <v>●</v>
      </c>
      <c r="AA74" s="89"/>
      <c r="AB74" s="92"/>
      <c r="AC74" s="90" t="str">
        <f>IF(N84="○","●",IF(N84="●","○",IF(N84="","","△")))</f>
        <v>○</v>
      </c>
      <c r="AD74" s="89"/>
      <c r="AE74" s="92"/>
      <c r="AF74" s="93">
        <f>IF(COUNTIF(E74:AE74,"")=14,"",COUNTIF(E74:AE74,"○"))</f>
        <v>2</v>
      </c>
      <c r="AG74" s="93"/>
      <c r="AH74" s="93">
        <f>IF(COUNTIF(E74:AE74,"")=14,"",COUNTIF(E74:AE74,"●"))</f>
        <v>6</v>
      </c>
      <c r="AI74" s="93"/>
      <c r="AJ74" s="93">
        <f>IF(COUNTIF(E74:AE74,"")=14,"",COUNTIF(E74:AE74,"△"))</f>
        <v>0</v>
      </c>
      <c r="AK74" s="93"/>
      <c r="AL74" s="93">
        <f>IF(COUNTIF(E74:AE74,"")=14,"",IF(E75="",0,E75)+IF(H75="",0,H75)+IF(K75="",0,K75)+IF(N75="",0,N75)+IF(Q75="",0,Q75)+IF(T75="",0,T75)+IF(W75="",0,W75)+IF(Z75="",0,Z75)+IF(AC75="",0,AC75))</f>
        <v>16</v>
      </c>
      <c r="AM74" s="93"/>
      <c r="AN74" s="93">
        <f>IF(COUNTIF(E74:AE74,"")=14,"",IF(G75="",0,G75)+IF(J75="",0,J75)+IF(M75="",0,M75)+IF(P75="",0,P75)+IF(S75="",0,S75)+IF(V75="",0,V75)+IF(Y75="",0,Y75)+IF(AB75="",0,AB75)+IF(AE75="",0,AE75))</f>
        <v>35</v>
      </c>
      <c r="AO74" s="93"/>
      <c r="AP74" s="93">
        <f>IF(COUNTIF(E74:AE74,"")=14,"",AF74*3+AJ74)</f>
        <v>6</v>
      </c>
      <c r="AQ74" s="93"/>
      <c r="AR74" s="93">
        <f>IF(COUNTIF(E74:AE74,"")=14,"",AL74-AN74)</f>
        <v>-19</v>
      </c>
      <c r="AS74" s="93"/>
      <c r="AT74" s="94">
        <f>IF(COUNTIF(E74:AE74,"")=14,"",RANK(AV74,$AV$68:$AV$85,0))</f>
        <v>7</v>
      </c>
      <c r="AU74" s="95"/>
      <c r="AV74" s="96">
        <f>IF(COUNTIF(E74:AE74,"")=14,"",IF(AR74="",0,AP74*10000)+AR74*500+AP74*10)</f>
        <v>50560</v>
      </c>
    </row>
    <row r="75" spans="1:48" s="83" customFormat="1" ht="13.5" customHeight="1">
      <c r="A75" s="97"/>
      <c r="B75" s="85"/>
      <c r="C75" s="85"/>
      <c r="D75" s="85"/>
      <c r="E75" s="100">
        <v>1</v>
      </c>
      <c r="F75" s="101" t="s">
        <v>13</v>
      </c>
      <c r="G75" s="103">
        <v>7</v>
      </c>
      <c r="H75" s="100">
        <v>1</v>
      </c>
      <c r="I75" s="101" t="s">
        <v>13</v>
      </c>
      <c r="J75" s="100">
        <v>3</v>
      </c>
      <c r="K75" s="102">
        <v>2</v>
      </c>
      <c r="L75" s="101" t="s">
        <v>13</v>
      </c>
      <c r="M75" s="103">
        <v>3</v>
      </c>
      <c r="N75" s="105"/>
      <c r="O75" s="98"/>
      <c r="P75" s="109"/>
      <c r="Q75" s="100">
        <f>IF(P77="","",P77)</f>
        <v>6</v>
      </c>
      <c r="R75" s="101" t="s">
        <v>13</v>
      </c>
      <c r="S75" s="100">
        <f>IF(N77="","",N77)</f>
        <v>3</v>
      </c>
      <c r="T75" s="102">
        <f>IF(P79="","",P79)</f>
        <v>1</v>
      </c>
      <c r="U75" s="101" t="s">
        <v>13</v>
      </c>
      <c r="V75" s="100">
        <f>IF(N79="","",N79)</f>
        <v>8</v>
      </c>
      <c r="W75" s="102">
        <f>IF(P81="","",P81)</f>
        <v>3</v>
      </c>
      <c r="X75" s="101" t="s">
        <v>13</v>
      </c>
      <c r="Y75" s="103">
        <f>IF(N81="","",N81)</f>
        <v>5</v>
      </c>
      <c r="Z75" s="102">
        <f>IF(P83="","",P83)</f>
        <v>0</v>
      </c>
      <c r="AA75" s="101" t="s">
        <v>13</v>
      </c>
      <c r="AB75" s="103">
        <f>IF(N83="","",N83)</f>
        <v>6</v>
      </c>
      <c r="AC75" s="102">
        <f>IF(P85="","",P85)</f>
        <v>2</v>
      </c>
      <c r="AD75" s="101" t="s">
        <v>13</v>
      </c>
      <c r="AE75" s="103">
        <f>IF(N85="","",N85)</f>
        <v>0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4"/>
      <c r="AU75" s="95"/>
      <c r="AV75" s="96"/>
    </row>
    <row r="76" spans="1:48" s="83" customFormat="1" ht="13.5" customHeight="1">
      <c r="A76" s="84" t="s">
        <v>224</v>
      </c>
      <c r="B76" s="85"/>
      <c r="C76" s="85"/>
      <c r="D76" s="85"/>
      <c r="E76" s="89" t="str">
        <f>IF(E77&gt;G77,"○",IF(E77&lt;G77,"●",IF(E77="","","△")))</f>
        <v>●</v>
      </c>
      <c r="F76" s="89"/>
      <c r="G76" s="91"/>
      <c r="H76" s="88" t="str">
        <f>IF(H77&gt;J77,"○",IF(H77&lt;J77,"●",IF(H77="","","△")))</f>
        <v>●</v>
      </c>
      <c r="I76" s="89"/>
      <c r="J76" s="89"/>
      <c r="K76" s="90" t="str">
        <f>IF(K77&gt;M77,"○",IF(K77&lt;M77,"●",IF(K77="","","△")))</f>
        <v>●</v>
      </c>
      <c r="L76" s="89"/>
      <c r="M76" s="92"/>
      <c r="N76" s="90" t="str">
        <f>IF(N77&gt;P77,"○",IF(N77&lt;P77,"●",IF(N77="","","△")))</f>
        <v>●</v>
      </c>
      <c r="O76" s="89"/>
      <c r="P76" s="92"/>
      <c r="Q76" s="86"/>
      <c r="R76" s="86"/>
      <c r="S76" s="108"/>
      <c r="T76" s="89" t="str">
        <f>IF(Q78="○","●",IF(Q78="●","○",IF(Q78="","","△")))</f>
        <v>●</v>
      </c>
      <c r="U76" s="89"/>
      <c r="V76" s="89"/>
      <c r="W76" s="90" t="str">
        <f>IF(Q80="○","●",IF(Q80="●","○",IF(Q80="","","△")))</f>
        <v>○</v>
      </c>
      <c r="X76" s="89"/>
      <c r="Y76" s="92"/>
      <c r="Z76" s="90" t="str">
        <f>IF(Q82="○","●",IF(Q82="●","○",IF(Q82="","","△")))</f>
        <v>●</v>
      </c>
      <c r="AA76" s="89"/>
      <c r="AB76" s="92"/>
      <c r="AC76" s="90" t="str">
        <f>IF(Q84="○","●",IF(Q84="●","○",IF(Q84="","","△")))</f>
        <v>△</v>
      </c>
      <c r="AD76" s="89"/>
      <c r="AE76" s="92"/>
      <c r="AF76" s="93">
        <f>IF(COUNTIF(E76:AE76,"")=14,"",COUNTIF(E76:AE76,"○"))</f>
        <v>1</v>
      </c>
      <c r="AG76" s="93"/>
      <c r="AH76" s="93">
        <f>IF(COUNTIF(E76:AE76,"")=14,"",COUNTIF(E76:AE76,"●"))</f>
        <v>6</v>
      </c>
      <c r="AI76" s="93"/>
      <c r="AJ76" s="93">
        <f>IF(COUNTIF(E76:AE76,"")=14,"",COUNTIF(E76:AE76,"△"))</f>
        <v>1</v>
      </c>
      <c r="AK76" s="93"/>
      <c r="AL76" s="93">
        <f>IF(COUNTIF(E76:AE76,"")=14,"",IF(E77="",0,E77)+IF(H77="",0,H77)+IF(K77="",0,K77)+IF(N77="",0,N77)+IF(Q77="",0,Q77)+IF(T77="",0,T77)+IF(W77="",0,W77)+IF(Z77="",0,Z77)+IF(AC77="",0,AC77))</f>
        <v>15</v>
      </c>
      <c r="AM76" s="93"/>
      <c r="AN76" s="93">
        <f>IF(COUNTIF(E76:AE76,"")=14,"",IF(G77="",0,G77)+IF(J77="",0,J77)+IF(M77="",0,M77)+IF(P77="",0,P77)+IF(S77="",0,S77)+IF(V77="",0,V77)+IF(Y77="",0,Y77)+IF(AB77="",0,AB77)+IF(AE77="",0,AE77))</f>
        <v>32</v>
      </c>
      <c r="AO76" s="93"/>
      <c r="AP76" s="93">
        <f>IF(COUNTIF(E76:AE76,"")=14,"",AF76*3+AJ76)</f>
        <v>4</v>
      </c>
      <c r="AQ76" s="93"/>
      <c r="AR76" s="93">
        <f>IF(COUNTIF(E76:AE76,"")=14,"",AL76-AN76)</f>
        <v>-17</v>
      </c>
      <c r="AS76" s="93"/>
      <c r="AT76" s="94">
        <f>IF(COUNTIF(E76:AE76,"")=14,"",RANK(AV76,$AV$68:$AV$85,0))</f>
        <v>8</v>
      </c>
      <c r="AU76" s="95"/>
      <c r="AV76" s="96">
        <f>IF(COUNTIF(E76:AE76,"")=14,"",IF(AR76="",0,AP76*10000)+AR76*500+AP76*10)</f>
        <v>31540</v>
      </c>
    </row>
    <row r="77" spans="1:48" s="83" customFormat="1" ht="13.5" customHeight="1">
      <c r="A77" s="97"/>
      <c r="B77" s="85"/>
      <c r="C77" s="85"/>
      <c r="D77" s="85"/>
      <c r="E77" s="100">
        <v>0</v>
      </c>
      <c r="F77" s="101" t="s">
        <v>13</v>
      </c>
      <c r="G77" s="103">
        <v>4</v>
      </c>
      <c r="H77" s="100">
        <v>1</v>
      </c>
      <c r="I77" s="110" t="s">
        <v>225</v>
      </c>
      <c r="J77" s="100">
        <v>4</v>
      </c>
      <c r="K77" s="102">
        <v>2</v>
      </c>
      <c r="L77" s="101" t="s">
        <v>13</v>
      </c>
      <c r="M77" s="103">
        <v>5</v>
      </c>
      <c r="N77" s="100">
        <v>3</v>
      </c>
      <c r="O77" s="110" t="s">
        <v>225</v>
      </c>
      <c r="P77" s="103">
        <v>6</v>
      </c>
      <c r="Q77" s="98"/>
      <c r="R77" s="98"/>
      <c r="S77" s="109"/>
      <c r="T77" s="100">
        <f>IF(S79="","",S79)</f>
        <v>0</v>
      </c>
      <c r="U77" s="101" t="s">
        <v>13</v>
      </c>
      <c r="V77" s="100">
        <f>IF(Q79="","",Q79)</f>
        <v>6</v>
      </c>
      <c r="W77" s="102">
        <f>IF(S81="","",S81)</f>
        <v>5</v>
      </c>
      <c r="X77" s="101" t="s">
        <v>13</v>
      </c>
      <c r="Y77" s="103">
        <f>IF(Q81="","",Q81)</f>
        <v>0</v>
      </c>
      <c r="Z77" s="102">
        <f>IF(S83="","",S83)</f>
        <v>2</v>
      </c>
      <c r="AA77" s="101" t="s">
        <v>13</v>
      </c>
      <c r="AB77" s="103">
        <f>IF(Q83="","",Q83)</f>
        <v>5</v>
      </c>
      <c r="AC77" s="102">
        <f>IF(S85="","",S85)</f>
        <v>2</v>
      </c>
      <c r="AD77" s="101" t="s">
        <v>13</v>
      </c>
      <c r="AE77" s="103">
        <f>IF(Q85="","",Q85)</f>
        <v>2</v>
      </c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4"/>
      <c r="AU77" s="95"/>
      <c r="AV77" s="96"/>
    </row>
    <row r="78" spans="1:48" s="83" customFormat="1" ht="13.5" customHeight="1">
      <c r="A78" s="84" t="s">
        <v>44</v>
      </c>
      <c r="B78" s="85"/>
      <c r="C78" s="85"/>
      <c r="D78" s="85"/>
      <c r="E78" s="89" t="str">
        <f>IF(E79&gt;G79,"○",IF(E79&lt;G79,"●",IF(E79="","","△")))</f>
        <v>△</v>
      </c>
      <c r="F78" s="89"/>
      <c r="G78" s="91"/>
      <c r="H78" s="88" t="str">
        <f>IF(H79&gt;J79,"○",IF(H79&lt;J79,"●",IF(H79="","","△")))</f>
        <v>○</v>
      </c>
      <c r="I78" s="89"/>
      <c r="J78" s="89"/>
      <c r="K78" s="90" t="str">
        <f>IF(K79&gt;M79,"○",IF(K79&lt;M79,"●",IF(K79="","","△")))</f>
        <v>○</v>
      </c>
      <c r="L78" s="89"/>
      <c r="M78" s="92"/>
      <c r="N78" s="90" t="str">
        <f>IF(N79&gt;P79,"○",IF(N79&lt;P79,"●",IF(N79="","","△")))</f>
        <v>○</v>
      </c>
      <c r="O78" s="89"/>
      <c r="P78" s="92"/>
      <c r="Q78" s="90" t="str">
        <f>IF(Q79&gt;S79,"○",IF(Q79&lt;S79,"●",IF(Q79="","","△")))</f>
        <v>○</v>
      </c>
      <c r="R78" s="89"/>
      <c r="S78" s="92"/>
      <c r="T78" s="86"/>
      <c r="U78" s="86"/>
      <c r="V78" s="86"/>
      <c r="W78" s="90" t="str">
        <f>IF(T80="○","●",IF(T80="●","○",IF(T80="","","△")))</f>
        <v>○</v>
      </c>
      <c r="X78" s="89"/>
      <c r="Y78" s="92"/>
      <c r="Z78" s="90" t="str">
        <f>IF(T82="○","●",IF(T82="●","○",IF(T82="","","△")))</f>
        <v>●</v>
      </c>
      <c r="AA78" s="89"/>
      <c r="AB78" s="92"/>
      <c r="AC78" s="90" t="str">
        <f>IF(T84="○","●",IF(T84="●","○",IF(T84="","","△")))</f>
        <v>○</v>
      </c>
      <c r="AD78" s="89"/>
      <c r="AE78" s="92"/>
      <c r="AF78" s="93">
        <f>IF(COUNTIF(E78:AE78,"")=14,"",COUNTIF(E78:AE78,"○"))</f>
        <v>6</v>
      </c>
      <c r="AG78" s="93"/>
      <c r="AH78" s="93">
        <f>IF(COUNTIF(E78:AE78,"")=14,"",COUNTIF(E78:AE78,"●"))</f>
        <v>1</v>
      </c>
      <c r="AI78" s="93"/>
      <c r="AJ78" s="93">
        <f>IF(COUNTIF(E78:AE78,"")=14,"",COUNTIF(E78:AE78,"△"))</f>
        <v>1</v>
      </c>
      <c r="AK78" s="93"/>
      <c r="AL78" s="93">
        <f>IF(COUNTIF(E78:AE78,"")=14,"",IF(E79="",0,E79)+IF(H79="",0,H79)+IF(K79="",0,K79)+IF(N79="",0,N79)+IF(Q79="",0,Q79)+IF(T79="",0,T79)+IF(W79="",0,W79)+IF(Z79="",0,Z79)+IF(AC79="",0,AC79))</f>
        <v>48</v>
      </c>
      <c r="AM78" s="93"/>
      <c r="AN78" s="93">
        <f>IF(COUNTIF(E78:AE78,"")=14,"",IF(G79="",0,G79)+IF(J79="",0,J79)+IF(M79="",0,M79)+IF(P79="",0,P79)+IF(S79="",0,S79)+IF(V79="",0,V79)+IF(Y79="",0,Y79)+IF(AB79="",0,AB79)+IF(AE79="",0,AE79))</f>
        <v>7</v>
      </c>
      <c r="AO78" s="93"/>
      <c r="AP78" s="93">
        <f>IF(COUNTIF(E78:AE78,"")=14,"",AF78*3+AJ78)</f>
        <v>19</v>
      </c>
      <c r="AQ78" s="93"/>
      <c r="AR78" s="93">
        <f>IF(COUNTIF(E78:AE78,"")=14,"",AL78-AN78)</f>
        <v>41</v>
      </c>
      <c r="AS78" s="93"/>
      <c r="AT78" s="94">
        <f>IF(COUNTIF(E78:AE78,"")=14,"",RANK(AV78,$AV$68:$AV$85,0))</f>
        <v>2</v>
      </c>
      <c r="AU78" s="95"/>
      <c r="AV78" s="96">
        <f>IF(COUNTIF(E78:AE78,"")=14,"",IF(AR78="",0,AP78*10000)+AR78*500+AP78*10)</f>
        <v>210690</v>
      </c>
    </row>
    <row r="79" spans="1:48" s="83" customFormat="1" ht="13.5" customHeight="1">
      <c r="A79" s="97"/>
      <c r="B79" s="85"/>
      <c r="C79" s="85"/>
      <c r="D79" s="85"/>
      <c r="E79" s="100">
        <v>2</v>
      </c>
      <c r="F79" s="101" t="s">
        <v>13</v>
      </c>
      <c r="G79" s="103">
        <v>2</v>
      </c>
      <c r="H79" s="100">
        <v>6</v>
      </c>
      <c r="I79" s="101" t="s">
        <v>13</v>
      </c>
      <c r="J79" s="100">
        <v>1</v>
      </c>
      <c r="K79" s="102">
        <v>4</v>
      </c>
      <c r="L79" s="101" t="s">
        <v>13</v>
      </c>
      <c r="M79" s="103">
        <v>0</v>
      </c>
      <c r="N79" s="100">
        <v>8</v>
      </c>
      <c r="O79" s="101" t="s">
        <v>13</v>
      </c>
      <c r="P79" s="103">
        <v>1</v>
      </c>
      <c r="Q79" s="100">
        <v>6</v>
      </c>
      <c r="R79" s="101" t="s">
        <v>13</v>
      </c>
      <c r="S79" s="103">
        <v>0</v>
      </c>
      <c r="T79" s="98"/>
      <c r="U79" s="98"/>
      <c r="V79" s="98"/>
      <c r="W79" s="102">
        <f>IF(V81="","",V81)</f>
        <v>12</v>
      </c>
      <c r="X79" s="101" t="s">
        <v>13</v>
      </c>
      <c r="Y79" s="103">
        <f>IF(T81="","",T81)</f>
        <v>0</v>
      </c>
      <c r="Z79" s="102">
        <f>IF(V83="","",V83)</f>
        <v>2</v>
      </c>
      <c r="AA79" s="101" t="s">
        <v>13</v>
      </c>
      <c r="AB79" s="103">
        <f>IF(T83="","",T83)</f>
        <v>3</v>
      </c>
      <c r="AC79" s="102">
        <f>IF(V85="","",V85)</f>
        <v>8</v>
      </c>
      <c r="AD79" s="101" t="s">
        <v>13</v>
      </c>
      <c r="AE79" s="103">
        <f>IF(T85="","",T85)</f>
        <v>0</v>
      </c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/>
      <c r="AU79" s="95"/>
      <c r="AV79" s="96"/>
    </row>
    <row r="80" spans="1:48" s="83" customFormat="1" ht="13.5" customHeight="1">
      <c r="A80" s="84" t="s">
        <v>45</v>
      </c>
      <c r="B80" s="85"/>
      <c r="C80" s="85"/>
      <c r="D80" s="85"/>
      <c r="E80" s="89" t="str">
        <f>IF(E81&gt;G81,"○",IF(E81&lt;G81,"●",IF(E81="","","△")))</f>
        <v>●</v>
      </c>
      <c r="F80" s="89"/>
      <c r="G80" s="91"/>
      <c r="H80" s="88" t="str">
        <f>IF(H81&gt;J81,"○",IF(H81&lt;J81,"●",IF(H81="","","△")))</f>
        <v>●</v>
      </c>
      <c r="I80" s="89"/>
      <c r="J80" s="89"/>
      <c r="K80" s="90" t="str">
        <f>IF(K81&gt;M81,"○",IF(K81&lt;M81,"●",IF(K81="","","△")))</f>
        <v>●</v>
      </c>
      <c r="L80" s="89"/>
      <c r="M80" s="92"/>
      <c r="N80" s="90" t="str">
        <f>IF(N81&gt;P81,"○",IF(N81&lt;P81,"●",IF(N81="","","△")))</f>
        <v>○</v>
      </c>
      <c r="O80" s="89"/>
      <c r="P80" s="92"/>
      <c r="Q80" s="90" t="str">
        <f>IF(Q81&gt;S81,"○",IF(Q81&lt;S81,"●",IF(Q81="","","△")))</f>
        <v>●</v>
      </c>
      <c r="R80" s="89"/>
      <c r="S80" s="92"/>
      <c r="T80" s="90" t="str">
        <f>IF(T81&gt;V81,"○",IF(T81&lt;V81,"●",IF(T81="","","△")))</f>
        <v>●</v>
      </c>
      <c r="U80" s="89"/>
      <c r="V80" s="92"/>
      <c r="W80" s="106"/>
      <c r="X80" s="86"/>
      <c r="Y80" s="108"/>
      <c r="Z80" s="90" t="str">
        <f>IF(W82="○","●",IF(W82="●","○",IF(W82="","","△")))</f>
        <v>●</v>
      </c>
      <c r="AA80" s="89"/>
      <c r="AB80" s="92"/>
      <c r="AC80" s="90" t="str">
        <f>IF(W84="○","●",IF(W84="●","○",IF(W84="","","△")))</f>
        <v>●</v>
      </c>
      <c r="AD80" s="89"/>
      <c r="AE80" s="92"/>
      <c r="AF80" s="93">
        <f>IF(COUNTIF(E80:AE80,"")=14,"",COUNTIF(E80:AE80,"○"))</f>
        <v>1</v>
      </c>
      <c r="AG80" s="93"/>
      <c r="AH80" s="93">
        <f>IF(COUNTIF(E80:AE80,"")=14,"",COUNTIF(E80:AE80,"●"))</f>
        <v>7</v>
      </c>
      <c r="AI80" s="93"/>
      <c r="AJ80" s="93">
        <f>IF(COUNTIF(E80:AE80,"")=14,"",COUNTIF(E80:AE80,"△"))</f>
        <v>0</v>
      </c>
      <c r="AK80" s="93"/>
      <c r="AL80" s="93">
        <f>IF(COUNTIF(E80:AE80,"")=14,"",IF(E81="",0,E81)+IF(H81="",0,H81)+IF(K81="",0,K81)+IF(N81="",0,N81)+IF(Q81="",0,Q81)+IF(T81="",0,T81)+IF(W81="",0,W81)+IF(Z81="",0,Z81)+IF(AC81="",0,AC81))</f>
        <v>7</v>
      </c>
      <c r="AM80" s="93"/>
      <c r="AN80" s="93">
        <f>IF(COUNTIF(E80:AE80,"")=14,"",IF(G81="",0,G81)+IF(J81="",0,J81)+IF(M81="",0,M81)+IF(P81="",0,P81)+IF(S81="",0,S81)+IF(V81="",0,V81)+IF(Y81="",0,Y81)+IF(AB81="",0,AB81)+IF(AE81="",0,AE81))</f>
        <v>45</v>
      </c>
      <c r="AO80" s="93"/>
      <c r="AP80" s="93">
        <f>IF(COUNTIF(E80:AE80,"")=14,"",AF80*3+AJ80)</f>
        <v>3</v>
      </c>
      <c r="AQ80" s="93"/>
      <c r="AR80" s="93">
        <f>IF(COUNTIF(E80:AE80,"")=14,"",AL80-AN80)</f>
        <v>-38</v>
      </c>
      <c r="AS80" s="93"/>
      <c r="AT80" s="94">
        <f>IF(COUNTIF(E80:AE80,"")=14,"",RANK(AV80,$AV$68:$AV$85,0))</f>
        <v>9</v>
      </c>
      <c r="AU80" s="95"/>
      <c r="AV80" s="96">
        <f>IF(COUNTIF(E80:AE80,"")=14,"",IF(AR80="",0,AP80*10000)+AR80*500+AP80*10)</f>
        <v>11030</v>
      </c>
    </row>
    <row r="81" spans="1:48" s="83" customFormat="1" ht="13.5" customHeight="1">
      <c r="A81" s="97"/>
      <c r="B81" s="85"/>
      <c r="C81" s="85"/>
      <c r="D81" s="85"/>
      <c r="E81" s="100">
        <v>0</v>
      </c>
      <c r="F81" s="101" t="s">
        <v>13</v>
      </c>
      <c r="G81" s="103">
        <v>6</v>
      </c>
      <c r="H81" s="100">
        <v>2</v>
      </c>
      <c r="I81" s="101" t="s">
        <v>13</v>
      </c>
      <c r="J81" s="100">
        <v>3</v>
      </c>
      <c r="K81" s="102">
        <v>0</v>
      </c>
      <c r="L81" s="101" t="s">
        <v>13</v>
      </c>
      <c r="M81" s="103">
        <v>5</v>
      </c>
      <c r="N81" s="100">
        <v>5</v>
      </c>
      <c r="O81" s="101" t="s">
        <v>13</v>
      </c>
      <c r="P81" s="103">
        <v>3</v>
      </c>
      <c r="Q81" s="100">
        <v>0</v>
      </c>
      <c r="R81" s="101" t="s">
        <v>13</v>
      </c>
      <c r="S81" s="103">
        <v>5</v>
      </c>
      <c r="T81" s="139">
        <v>0</v>
      </c>
      <c r="U81" s="101" t="s">
        <v>13</v>
      </c>
      <c r="V81" s="140">
        <v>12</v>
      </c>
      <c r="W81" s="107"/>
      <c r="X81" s="98"/>
      <c r="Y81" s="109"/>
      <c r="Z81" s="102">
        <f>IF(Y83="","",Y83)</f>
        <v>0</v>
      </c>
      <c r="AA81" s="101" t="s">
        <v>13</v>
      </c>
      <c r="AB81" s="103">
        <f>IF(W83="","",W83)</f>
        <v>5</v>
      </c>
      <c r="AC81" s="102">
        <f>IF(Y85="","",Y85)</f>
        <v>0</v>
      </c>
      <c r="AD81" s="101" t="s">
        <v>13</v>
      </c>
      <c r="AE81" s="103">
        <f>IF(W85="","",W85)</f>
        <v>6</v>
      </c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4"/>
      <c r="AU81" s="95"/>
      <c r="AV81" s="96"/>
    </row>
    <row r="82" spans="1:48" s="83" customFormat="1" ht="13.5" customHeight="1">
      <c r="A82" s="111" t="s">
        <v>46</v>
      </c>
      <c r="B82" s="112"/>
      <c r="C82" s="112"/>
      <c r="D82" s="112"/>
      <c r="E82" s="89" t="str">
        <f>IF(E83&gt;G83,"○",IF(E83&lt;G83,"●",IF(E83="","","△")))</f>
        <v>○</v>
      </c>
      <c r="F82" s="89"/>
      <c r="G82" s="91"/>
      <c r="H82" s="88" t="str">
        <f>IF(H83&gt;J83,"○",IF(H83&lt;J83,"●",IF(H83="","","△")))</f>
        <v>○</v>
      </c>
      <c r="I82" s="89"/>
      <c r="J82" s="89"/>
      <c r="K82" s="90" t="str">
        <f>IF(K83&gt;M83,"○",IF(K83&lt;M83,"●",IF(K83="","","△")))</f>
        <v>○</v>
      </c>
      <c r="L82" s="89"/>
      <c r="M82" s="92"/>
      <c r="N82" s="90" t="str">
        <f>IF(N83&gt;P83,"○",IF(N83&lt;P83,"●",IF(N83="","","△")))</f>
        <v>○</v>
      </c>
      <c r="O82" s="89"/>
      <c r="P82" s="92"/>
      <c r="Q82" s="90" t="str">
        <f>IF(Q83&gt;S83,"○",IF(Q83&lt;S83,"●",IF(Q83="","","△")))</f>
        <v>○</v>
      </c>
      <c r="R82" s="89"/>
      <c r="S82" s="92"/>
      <c r="T82" s="90" t="str">
        <f>IF(T83&gt;V83,"○",IF(T83&lt;V83,"●",IF(T83="","","△")))</f>
        <v>○</v>
      </c>
      <c r="U82" s="89"/>
      <c r="V82" s="92"/>
      <c r="W82" s="90" t="str">
        <f>IF(W83&gt;Y83,"○",IF(W83&lt;Y83,"●",IF(W83="","","△")))</f>
        <v>○</v>
      </c>
      <c r="X82" s="89"/>
      <c r="Y82" s="92"/>
      <c r="Z82" s="106"/>
      <c r="AA82" s="86"/>
      <c r="AB82" s="108"/>
      <c r="AC82" s="90" t="str">
        <f>IF(Z84="○","●",IF(Z84="●","○",IF(Z84="","","△")))</f>
        <v>○</v>
      </c>
      <c r="AD82" s="89"/>
      <c r="AE82" s="92"/>
      <c r="AF82" s="93">
        <f>IF(COUNTIF(E82:AE82,"")=14,"",COUNTIF(E82:AE82,"○"))</f>
        <v>8</v>
      </c>
      <c r="AG82" s="93"/>
      <c r="AH82" s="93">
        <f>IF(COUNTIF(E82:AE82,"")=14,"",COUNTIF(E82:AE82,"●"))</f>
        <v>0</v>
      </c>
      <c r="AI82" s="93"/>
      <c r="AJ82" s="93">
        <f>IF(COUNTIF(E82:AE82,"")=14,"",COUNTIF(E82:AE82,"△"))</f>
        <v>0</v>
      </c>
      <c r="AK82" s="93"/>
      <c r="AL82" s="93">
        <f>IF(COUNTIF(E82:AE82,"")=14,"",IF(E83="",0,E83)+IF(H83="",0,H83)+IF(K83="",0,K83)+IF(N83="",0,N83)+IF(Q83="",0,Q83)+IF(T83="",0,T83)+IF(W83="",0,W83)+IF(Z83="",0,Z83)+IF(AC83="",0,AC83))</f>
        <v>33</v>
      </c>
      <c r="AM82" s="93"/>
      <c r="AN82" s="93">
        <f>IF(COUNTIF(E82:AE82,"")=14,"",IF(G83="",0,G83)+IF(J83="",0,J83)+IF(M83="",0,M83)+IF(P83="",0,P83)+IF(S83="",0,S83)+IF(V83="",0,V83)+IF(Y83="",0,Y83)+IF(AB83="",0,AB83)+IF(AE83="",0,AE83))</f>
        <v>7</v>
      </c>
      <c r="AO82" s="93"/>
      <c r="AP82" s="93">
        <f>IF(COUNTIF(E82:AE82,"")=14,"",AF82*3+AJ82)</f>
        <v>24</v>
      </c>
      <c r="AQ82" s="93"/>
      <c r="AR82" s="93">
        <f>IF(COUNTIF(E82:AE82,"")=14,"",AL82-AN82)</f>
        <v>26</v>
      </c>
      <c r="AS82" s="93"/>
      <c r="AT82" s="94">
        <f>IF(COUNTIF(E82:AE82,"")=14,"",RANK(AV82,$AV$68:$AV$85,0))</f>
        <v>1</v>
      </c>
      <c r="AU82" s="95"/>
      <c r="AV82" s="96">
        <f>IF(COUNTIF(E82:AE82,"")=14,"",IF(AR82="",0,AP82*10000)+AR82*500+AP82*10)</f>
        <v>253240</v>
      </c>
    </row>
    <row r="83" spans="1:48" s="83" customFormat="1" ht="13.5" customHeight="1">
      <c r="A83" s="97"/>
      <c r="B83" s="85"/>
      <c r="C83" s="85"/>
      <c r="D83" s="85"/>
      <c r="E83" s="100">
        <v>2</v>
      </c>
      <c r="F83" s="101" t="s">
        <v>13</v>
      </c>
      <c r="G83" s="103">
        <v>0</v>
      </c>
      <c r="H83" s="100">
        <v>6</v>
      </c>
      <c r="I83" s="101" t="s">
        <v>13</v>
      </c>
      <c r="J83" s="100">
        <v>1</v>
      </c>
      <c r="K83" s="102">
        <v>2</v>
      </c>
      <c r="L83" s="101" t="s">
        <v>13</v>
      </c>
      <c r="M83" s="103">
        <v>1</v>
      </c>
      <c r="N83" s="100">
        <v>6</v>
      </c>
      <c r="O83" s="101" t="s">
        <v>13</v>
      </c>
      <c r="P83" s="103">
        <v>0</v>
      </c>
      <c r="Q83" s="100">
        <v>5</v>
      </c>
      <c r="R83" s="101" t="s">
        <v>13</v>
      </c>
      <c r="S83" s="103">
        <v>2</v>
      </c>
      <c r="T83" s="139">
        <v>3</v>
      </c>
      <c r="U83" s="101" t="s">
        <v>13</v>
      </c>
      <c r="V83" s="140">
        <v>2</v>
      </c>
      <c r="W83" s="139">
        <v>5</v>
      </c>
      <c r="X83" s="101" t="s">
        <v>13</v>
      </c>
      <c r="Y83" s="140">
        <v>0</v>
      </c>
      <c r="Z83" s="107"/>
      <c r="AA83" s="98"/>
      <c r="AB83" s="109"/>
      <c r="AC83" s="102">
        <f>IF(AB85="","",AB85)</f>
        <v>4</v>
      </c>
      <c r="AD83" s="101" t="s">
        <v>13</v>
      </c>
      <c r="AE83" s="103">
        <f>IF(Z85="","",Z85)</f>
        <v>1</v>
      </c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4"/>
      <c r="AU83" s="95"/>
      <c r="AV83" s="96"/>
    </row>
    <row r="84" spans="1:48" s="83" customFormat="1" ht="13.5" customHeight="1">
      <c r="A84" s="111" t="s">
        <v>47</v>
      </c>
      <c r="B84" s="112"/>
      <c r="C84" s="112"/>
      <c r="D84" s="112"/>
      <c r="E84" s="113" t="str">
        <f>IF(E85&gt;G85,"○",IF(E85&lt;G85,"●",IF(E85="","","△")))</f>
        <v>○</v>
      </c>
      <c r="F84" s="113"/>
      <c r="G84" s="114"/>
      <c r="H84" s="115" t="str">
        <f>IF(H85&gt;J85,"○",IF(H85&lt;J85,"●",IF(H85="","","△")))</f>
        <v>○</v>
      </c>
      <c r="I84" s="113"/>
      <c r="J84" s="113"/>
      <c r="K84" s="116" t="str">
        <f>IF(K85&gt;M85,"○",IF(K85&lt;M85,"●",IF(K85="","","△")))</f>
        <v>●</v>
      </c>
      <c r="L84" s="113"/>
      <c r="M84" s="117"/>
      <c r="N84" s="116" t="str">
        <f>IF(N85&gt;P85,"○",IF(N85&lt;P85,"●",IF(N85="","","△")))</f>
        <v>●</v>
      </c>
      <c r="O84" s="113"/>
      <c r="P84" s="117"/>
      <c r="Q84" s="116" t="str">
        <f>IF(Q85&gt;S85,"○",IF(Q85&lt;S85,"●",IF(Q85="","","△")))</f>
        <v>△</v>
      </c>
      <c r="R84" s="113"/>
      <c r="S84" s="117"/>
      <c r="T84" s="116" t="str">
        <f>IF(T85&gt;V85,"○",IF(T85&lt;V85,"●",IF(T85="","","△")))</f>
        <v>●</v>
      </c>
      <c r="U84" s="113"/>
      <c r="V84" s="117"/>
      <c r="W84" s="116" t="str">
        <f>IF(W85&gt;Y85,"○",IF(W85&lt;Y85,"●",IF(W85="","","△")))</f>
        <v>○</v>
      </c>
      <c r="X84" s="113"/>
      <c r="Y84" s="117"/>
      <c r="Z84" s="116" t="str">
        <f>IF(Z85&gt;AB85,"○",IF(Z85&lt;AB85,"●",IF(Z85="","","△")))</f>
        <v>●</v>
      </c>
      <c r="AA84" s="113"/>
      <c r="AB84" s="117"/>
      <c r="AC84" s="118"/>
      <c r="AD84" s="119"/>
      <c r="AE84" s="120"/>
      <c r="AF84" s="93">
        <f>IF(COUNTIF(E84:AE84,"")=14,"",COUNTIF(E84:AE84,"○"))</f>
        <v>3</v>
      </c>
      <c r="AG84" s="93"/>
      <c r="AH84" s="93">
        <f>IF(COUNTIF(E84:AE84,"")=14,"",COUNTIF(E84:AE84,"●"))</f>
        <v>4</v>
      </c>
      <c r="AI84" s="93"/>
      <c r="AJ84" s="93">
        <f>IF(COUNTIF(E84:AE84,"")=14,"",COUNTIF(E84:AE84,"△"))</f>
        <v>1</v>
      </c>
      <c r="AK84" s="93"/>
      <c r="AL84" s="93">
        <f>IF(COUNTIF(E84:AE84,"")=14,"",IF(E85="",0,E85)+IF(H85="",0,H85)+IF(K85="",0,K85)+IF(N85="",0,N85)+IF(Q85="",0,Q85)+IF(T85="",0,T85)+IF(W85="",0,W85)+IF(Z85="",0,Z85)+IF(AC85="",0,AC85))</f>
        <v>18</v>
      </c>
      <c r="AM84" s="93"/>
      <c r="AN84" s="93">
        <f>IF(COUNTIF(E84:AE84,"")=14,"",IF(G85="",0,G85)+IF(J85="",0,J85)+IF(M85="",0,M85)+IF(P85="",0,P85)+IF(S85="",0,S85)+IF(V85="",0,V85)+IF(Y85="",0,Y85)+IF(AB85="",0,AB85)+IF(AE85="",0,AE85))</f>
        <v>25</v>
      </c>
      <c r="AO84" s="93"/>
      <c r="AP84" s="93">
        <f>IF(COUNTIF(E84:AE84,"")=14,"",AF84*3+AJ84)</f>
        <v>10</v>
      </c>
      <c r="AQ84" s="93"/>
      <c r="AR84" s="93">
        <f>IF(COUNTIF(E84:AE84,"")=14,"",AL84-AN84)</f>
        <v>-7</v>
      </c>
      <c r="AS84" s="93"/>
      <c r="AT84" s="94">
        <f>IF(COUNTIF(E84:AE84,"")=14,"",RANK(AV84,$AV$68:$AV$85,0))</f>
        <v>6</v>
      </c>
      <c r="AU84" s="95"/>
      <c r="AV84" s="96">
        <f>IF(COUNTIF(E84:AE84,"")=14,"",IF(AR84="",0,AP84*10000)+AR84*500+AP84*10)</f>
        <v>96600</v>
      </c>
    </row>
    <row r="85" spans="1:48" s="83" customFormat="1" ht="13.5" customHeight="1" thickBot="1">
      <c r="A85" s="121"/>
      <c r="B85" s="122"/>
      <c r="C85" s="122"/>
      <c r="D85" s="122"/>
      <c r="E85" s="123">
        <v>4</v>
      </c>
      <c r="F85" s="124" t="s">
        <v>13</v>
      </c>
      <c r="G85" s="125">
        <v>3</v>
      </c>
      <c r="H85" s="123">
        <v>4</v>
      </c>
      <c r="I85" s="124" t="s">
        <v>13</v>
      </c>
      <c r="J85" s="123">
        <v>1</v>
      </c>
      <c r="K85" s="126">
        <v>1</v>
      </c>
      <c r="L85" s="124" t="s">
        <v>13</v>
      </c>
      <c r="M85" s="125">
        <v>5</v>
      </c>
      <c r="N85" s="123">
        <v>0</v>
      </c>
      <c r="O85" s="124" t="s">
        <v>13</v>
      </c>
      <c r="P85" s="125">
        <v>2</v>
      </c>
      <c r="Q85" s="123">
        <v>2</v>
      </c>
      <c r="R85" s="124" t="s">
        <v>13</v>
      </c>
      <c r="S85" s="125">
        <v>2</v>
      </c>
      <c r="T85" s="127">
        <v>0</v>
      </c>
      <c r="U85" s="124" t="s">
        <v>13</v>
      </c>
      <c r="V85" s="128">
        <v>8</v>
      </c>
      <c r="W85" s="127">
        <v>6</v>
      </c>
      <c r="X85" s="124" t="s">
        <v>13</v>
      </c>
      <c r="Y85" s="128">
        <v>0</v>
      </c>
      <c r="Z85" s="127">
        <v>1</v>
      </c>
      <c r="AA85" s="124" t="s">
        <v>13</v>
      </c>
      <c r="AB85" s="128">
        <v>4</v>
      </c>
      <c r="AC85" s="129"/>
      <c r="AD85" s="130"/>
      <c r="AE85" s="131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3"/>
      <c r="AU85" s="134"/>
      <c r="AV85" s="96"/>
    </row>
    <row r="87" ht="14.25" thickBot="1"/>
    <row r="88" spans="1:42" s="83" customFormat="1" ht="13.5" customHeight="1">
      <c r="A88" s="135" t="s">
        <v>48</v>
      </c>
      <c r="B88" s="136"/>
      <c r="C88" s="136"/>
      <c r="D88" s="136"/>
      <c r="E88" s="75" t="str">
        <f>A89</f>
        <v>すみだＳＣ</v>
      </c>
      <c r="F88" s="76"/>
      <c r="G88" s="77"/>
      <c r="H88" s="75" t="str">
        <f>A91</f>
        <v>クリアージュ</v>
      </c>
      <c r="I88" s="76"/>
      <c r="J88" s="77"/>
      <c r="K88" s="78" t="str">
        <f>A93</f>
        <v>両国ＦＣ</v>
      </c>
      <c r="L88" s="76"/>
      <c r="M88" s="77"/>
      <c r="N88" s="78" t="str">
        <f>A95</f>
        <v>ベイエリア</v>
      </c>
      <c r="O88" s="76"/>
      <c r="P88" s="76"/>
      <c r="Q88" s="78" t="str">
        <f>A97</f>
        <v>ナサロット</v>
      </c>
      <c r="R88" s="76"/>
      <c r="S88" s="76"/>
      <c r="T88" s="78" t="str">
        <f>A99</f>
        <v>ＫＳＣウエルネス</v>
      </c>
      <c r="U88" s="76"/>
      <c r="V88" s="76"/>
      <c r="W88" s="78" t="str">
        <f>A101</f>
        <v>ＳＫ－オンゼ</v>
      </c>
      <c r="X88" s="76"/>
      <c r="Y88" s="76"/>
      <c r="Z88" s="79" t="s">
        <v>5</v>
      </c>
      <c r="AA88" s="79"/>
      <c r="AB88" s="79" t="s">
        <v>6</v>
      </c>
      <c r="AC88" s="79"/>
      <c r="AD88" s="79" t="s">
        <v>7</v>
      </c>
      <c r="AE88" s="79"/>
      <c r="AF88" s="79" t="s">
        <v>8</v>
      </c>
      <c r="AG88" s="79"/>
      <c r="AH88" s="79" t="s">
        <v>9</v>
      </c>
      <c r="AI88" s="79"/>
      <c r="AJ88" s="79" t="s">
        <v>10</v>
      </c>
      <c r="AK88" s="79"/>
      <c r="AL88" s="80" t="s">
        <v>11</v>
      </c>
      <c r="AM88" s="80"/>
      <c r="AN88" s="79" t="s">
        <v>12</v>
      </c>
      <c r="AO88" s="81"/>
      <c r="AP88" s="82"/>
    </row>
    <row r="89" spans="1:42" s="83" customFormat="1" ht="13.5" customHeight="1">
      <c r="A89" s="84" t="s">
        <v>226</v>
      </c>
      <c r="B89" s="85"/>
      <c r="C89" s="85"/>
      <c r="D89" s="85"/>
      <c r="E89" s="86"/>
      <c r="F89" s="86"/>
      <c r="G89" s="87"/>
      <c r="H89" s="88" t="str">
        <f>IF(E91="○","●",IF(E91="●","○",IF(E91="","","△")))</f>
        <v>●</v>
      </c>
      <c r="I89" s="89"/>
      <c r="J89" s="89"/>
      <c r="K89" s="90" t="str">
        <f>IF(E93="○","●",IF(E93="●","○",IF(E93="","","△")))</f>
        <v>●</v>
      </c>
      <c r="L89" s="89"/>
      <c r="M89" s="91"/>
      <c r="N89" s="151">
        <f>IF(E95="○","●",IF(E95="●","○",IF(E95="","","△")))</f>
      </c>
      <c r="O89" s="152"/>
      <c r="P89" s="153"/>
      <c r="Q89" s="89" t="str">
        <f>IF(E97="○","●",IF(E97="●","○",IF(E97="","","△")))</f>
        <v>●</v>
      </c>
      <c r="R89" s="89"/>
      <c r="S89" s="89"/>
      <c r="T89" s="88" t="str">
        <f>IF(E99="○","●",IF(E99="●","○",IF(E99="","","△")))</f>
        <v>●</v>
      </c>
      <c r="U89" s="89"/>
      <c r="V89" s="89"/>
      <c r="W89" s="90" t="str">
        <f>IF(E101="○","●",IF(E101="●","○",IF(E101="","","△")))</f>
        <v>●</v>
      </c>
      <c r="X89" s="89"/>
      <c r="Y89" s="92"/>
      <c r="Z89" s="93">
        <f>IF(COUNTIF(B89:Y89,"")=14,"",COUNTIF(B89:Y89,"○"))</f>
        <v>0</v>
      </c>
      <c r="AA89" s="93"/>
      <c r="AB89" s="93">
        <f>IF(COUNTIF(B89:Y89,"")=14,"",COUNTIF(B89:Y89,"●"))</f>
        <v>5</v>
      </c>
      <c r="AC89" s="93"/>
      <c r="AD89" s="93">
        <f>IF(COUNTIF(B89:Y89,"")=14,"",COUNTIF(B89:Y89,"△"))</f>
        <v>0</v>
      </c>
      <c r="AE89" s="93"/>
      <c r="AF89" s="93">
        <f>IF(COUNTIF(B89:Y89,"")=14,"",IF(E90="",0,E90)+IF(H90="",0,H90)+IF(K90="",0,K90)+IF(N90="",0,N90)+IF(Q90="",0,Q90)+IF(T90="",0,T90)+IF(W90="",0,W90))</f>
        <v>3</v>
      </c>
      <c r="AG89" s="93"/>
      <c r="AH89" s="93">
        <f>IF(COUNTIF(B89:Y89,"")=14,"",IF(G90="",0,G90)+IF(J90="",0,J90)+IF(M90="",0,M90)+IF(P90="",0,P90)+IF(S90="",0,S90)+IF(V90="",0,V90)+IF(Y90="",0,Y90))</f>
        <v>11</v>
      </c>
      <c r="AI89" s="93"/>
      <c r="AJ89" s="93">
        <f>IF(COUNTIF(B89:Y89,"")=14,"",Z89*3+AD89)</f>
        <v>0</v>
      </c>
      <c r="AK89" s="93"/>
      <c r="AL89" s="93">
        <f>IF(COUNTIF(B89:Y89,"")=14,"",AF89-AH89)</f>
        <v>-8</v>
      </c>
      <c r="AM89" s="93"/>
      <c r="AN89" s="94">
        <f>IF(COUNTIF(B89:Y89,"")=14,"",RANK(AP89,$AP$89:$AP$102,0))</f>
        <v>7</v>
      </c>
      <c r="AO89" s="95"/>
      <c r="AP89" s="96">
        <f>IF(COUNTIF(B89:Y89,"")=14,"",IF(AL89="",0,AJ89*10000)+AL89*500+AJ89*10)</f>
        <v>-4000</v>
      </c>
    </row>
    <row r="90" spans="1:42" s="83" customFormat="1" ht="13.5" customHeight="1">
      <c r="A90" s="97"/>
      <c r="B90" s="85"/>
      <c r="C90" s="85"/>
      <c r="D90" s="85"/>
      <c r="E90" s="98"/>
      <c r="F90" s="98"/>
      <c r="G90" s="99"/>
      <c r="H90" s="100">
        <f>IF(G92="","",G92)</f>
        <v>0</v>
      </c>
      <c r="I90" s="101" t="s">
        <v>13</v>
      </c>
      <c r="J90" s="100">
        <f>IF(E92="","",E92)</f>
        <v>3</v>
      </c>
      <c r="K90" s="102">
        <f>IF(G94="","",G94)</f>
        <v>0</v>
      </c>
      <c r="L90" s="101" t="s">
        <v>13</v>
      </c>
      <c r="M90" s="103">
        <f>IF(E94="","",E94)</f>
        <v>1</v>
      </c>
      <c r="N90" s="154">
        <f>IF(G96="","",G96)</f>
      </c>
      <c r="O90" s="155" t="s">
        <v>13</v>
      </c>
      <c r="P90" s="156">
        <f>IF(E96="","",E96)</f>
      </c>
      <c r="Q90" s="100">
        <f>IF(G98="","",G98)</f>
        <v>1</v>
      </c>
      <c r="R90" s="101" t="s">
        <v>13</v>
      </c>
      <c r="S90" s="103">
        <f>IF(E98="","",E98)</f>
        <v>2</v>
      </c>
      <c r="T90" s="100">
        <f>IF(G100="","",G100)</f>
        <v>2</v>
      </c>
      <c r="U90" s="101" t="s">
        <v>13</v>
      </c>
      <c r="V90" s="100">
        <f>IF(E100="","",E100)</f>
        <v>4</v>
      </c>
      <c r="W90" s="102">
        <f>IF(G102="","",G102)</f>
        <v>0</v>
      </c>
      <c r="X90" s="101" t="s">
        <v>13</v>
      </c>
      <c r="Y90" s="103">
        <f>IF(E102="","",E102)</f>
        <v>1</v>
      </c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4"/>
      <c r="AO90" s="95"/>
      <c r="AP90" s="96"/>
    </row>
    <row r="91" spans="1:42" s="83" customFormat="1" ht="13.5" customHeight="1">
      <c r="A91" s="84" t="s">
        <v>227</v>
      </c>
      <c r="B91" s="85"/>
      <c r="C91" s="85"/>
      <c r="D91" s="85"/>
      <c r="E91" s="89" t="str">
        <f>IF(E92&gt;G92,"○",IF(E92&lt;G92,"●",IF(E92="","","△")))</f>
        <v>○</v>
      </c>
      <c r="F91" s="89"/>
      <c r="G91" s="92"/>
      <c r="H91" s="104"/>
      <c r="I91" s="86"/>
      <c r="J91" s="86"/>
      <c r="K91" s="90" t="str">
        <f>IF(H93="○","●",IF(H93="●","○",IF(H93="","","△")))</f>
        <v>○</v>
      </c>
      <c r="L91" s="89"/>
      <c r="M91" s="91"/>
      <c r="N91" s="151">
        <f>IF(H95="○","●",IF(H95="●","○",IF(H95="","","△")))</f>
      </c>
      <c r="O91" s="152"/>
      <c r="P91" s="153"/>
      <c r="Q91" s="89" t="str">
        <f>IF(H97="○","●",IF(H97="●","○",IF(H97="","","△")))</f>
        <v>○</v>
      </c>
      <c r="R91" s="89"/>
      <c r="S91" s="92"/>
      <c r="T91" s="89" t="str">
        <f>IF(H99="○","●",IF(H99="●","○",IF(H99="","","△")))</f>
        <v>○</v>
      </c>
      <c r="U91" s="89"/>
      <c r="V91" s="89"/>
      <c r="W91" s="90" t="str">
        <f>IF(H101="○","●",IF(H101="●","○",IF(H101="","","△")))</f>
        <v>○</v>
      </c>
      <c r="X91" s="89"/>
      <c r="Y91" s="92"/>
      <c r="Z91" s="93">
        <f>IF(COUNTIF(B91:Y91,"")=14,"",COUNTIF(B91:Y91,"○"))</f>
        <v>5</v>
      </c>
      <c r="AA91" s="93"/>
      <c r="AB91" s="93">
        <f>IF(COUNTIF(B91:Y91,"")=14,"",COUNTIF(B91:Y91,"●"))</f>
        <v>0</v>
      </c>
      <c r="AC91" s="93"/>
      <c r="AD91" s="93">
        <f>IF(COUNTIF(B91:Y91,"")=14,"",COUNTIF(B91:Y91,"△"))</f>
        <v>0</v>
      </c>
      <c r="AE91" s="93"/>
      <c r="AF91" s="93">
        <f>IF(COUNTIF(B91:Y91,"")=14,"",IF(E92="",0,E92)+IF(H92="",0,H92)+IF(K92="",0,K92)+IF(N92="",0,N92)+IF(Q92="",0,Q92)+IF(T92="",0,T92)+IF(W92="",0,W92))</f>
        <v>17</v>
      </c>
      <c r="AG91" s="93"/>
      <c r="AH91" s="93">
        <f>IF(COUNTIF(B91:Y91,"")=14,"",IF(G92="",0,G92)+IF(J92="",0,J92)+IF(M92="",0,M92)+IF(P92="",0,P92)+IF(S92="",0,S92)+IF(V92="",0,V92)+IF(Y92="",0,Y92))</f>
        <v>1</v>
      </c>
      <c r="AI91" s="93"/>
      <c r="AJ91" s="93">
        <f>IF(COUNTIF(B91:Y91,"")=14,"",Z91*3+AD91)</f>
        <v>15</v>
      </c>
      <c r="AK91" s="93"/>
      <c r="AL91" s="93">
        <f>IF(COUNTIF(B91:Y91,"")=14,"",AF91-AH91)</f>
        <v>16</v>
      </c>
      <c r="AM91" s="93"/>
      <c r="AN91" s="94">
        <f>IF(COUNTIF(B91:Y91,"")=14,"",RANK(AP91,$AP$89:$AP$102,0))</f>
        <v>1</v>
      </c>
      <c r="AO91" s="95"/>
      <c r="AP91" s="96">
        <f>IF(COUNTIF(B91:Y91,"")=14,"",IF(AL91="",0,AJ91*10000)+AL91*500+AJ91*10)</f>
        <v>158150</v>
      </c>
    </row>
    <row r="92" spans="1:42" s="83" customFormat="1" ht="13.5" customHeight="1">
      <c r="A92" s="97"/>
      <c r="B92" s="85"/>
      <c r="C92" s="85"/>
      <c r="D92" s="85"/>
      <c r="E92" s="100">
        <v>3</v>
      </c>
      <c r="F92" s="101" t="s">
        <v>13</v>
      </c>
      <c r="G92" s="103">
        <v>0</v>
      </c>
      <c r="H92" s="105"/>
      <c r="I92" s="98"/>
      <c r="J92" s="98"/>
      <c r="K92" s="102">
        <f>IF(J94="","",J94)</f>
        <v>3</v>
      </c>
      <c r="L92" s="101" t="s">
        <v>13</v>
      </c>
      <c r="M92" s="103">
        <f>IF(H94="","",H94)</f>
        <v>0</v>
      </c>
      <c r="N92" s="154">
        <f>IF(J96="","",J96)</f>
      </c>
      <c r="O92" s="155" t="s">
        <v>13</v>
      </c>
      <c r="P92" s="156">
        <f>IF(H96="","",H96)</f>
      </c>
      <c r="Q92" s="100">
        <f>IF(J98="","",J98)</f>
        <v>6</v>
      </c>
      <c r="R92" s="101" t="s">
        <v>13</v>
      </c>
      <c r="S92" s="103">
        <f>IF(H98="","",H98)</f>
        <v>1</v>
      </c>
      <c r="T92" s="100">
        <f>IF(J100="","",J100)</f>
        <v>2</v>
      </c>
      <c r="U92" s="101" t="s">
        <v>13</v>
      </c>
      <c r="V92" s="100">
        <f>IF(H100="","",H100)</f>
        <v>0</v>
      </c>
      <c r="W92" s="102">
        <f>IF(J102="","",J102)</f>
        <v>3</v>
      </c>
      <c r="X92" s="101" t="s">
        <v>13</v>
      </c>
      <c r="Y92" s="103">
        <f>IF(H102="","",H102)</f>
        <v>0</v>
      </c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4"/>
      <c r="AO92" s="95"/>
      <c r="AP92" s="96"/>
    </row>
    <row r="93" spans="1:42" s="83" customFormat="1" ht="13.5" customHeight="1">
      <c r="A93" s="84" t="s">
        <v>49</v>
      </c>
      <c r="B93" s="85"/>
      <c r="C93" s="85"/>
      <c r="D93" s="85"/>
      <c r="E93" s="89" t="str">
        <f>IF(E94&gt;G94,"○",IF(E94&lt;G94,"●",IF(E94="","","△")))</f>
        <v>○</v>
      </c>
      <c r="F93" s="89"/>
      <c r="G93" s="91"/>
      <c r="H93" s="88" t="str">
        <f>IF(H94&gt;J94,"○",IF(H94&lt;J94,"●",IF(H94="","","△")))</f>
        <v>●</v>
      </c>
      <c r="I93" s="89"/>
      <c r="J93" s="89"/>
      <c r="K93" s="106"/>
      <c r="L93" s="86"/>
      <c r="M93" s="87"/>
      <c r="N93" s="151">
        <f>IF(K95="○","●",IF(K95="●","○",IF(K95="","","△")))</f>
      </c>
      <c r="O93" s="152"/>
      <c r="P93" s="153"/>
      <c r="Q93" s="89" t="str">
        <f>IF(K97="○","●",IF(K97="●","○",IF(K97="","","△")))</f>
        <v>●</v>
      </c>
      <c r="R93" s="89"/>
      <c r="S93" s="92"/>
      <c r="T93" s="89" t="str">
        <f>IF(K99="○","●",IF(K99="●","○",IF(K99="","","△")))</f>
        <v>△</v>
      </c>
      <c r="U93" s="89"/>
      <c r="V93" s="89"/>
      <c r="W93" s="90" t="str">
        <f>IF(K101="○","●",IF(K101="●","○",IF(K101="","","△")))</f>
        <v>○</v>
      </c>
      <c r="X93" s="89"/>
      <c r="Y93" s="92"/>
      <c r="Z93" s="93">
        <f>IF(COUNTIF(B93:Y93,"")=14,"",COUNTIF(B93:Y93,"○"))</f>
        <v>2</v>
      </c>
      <c r="AA93" s="93"/>
      <c r="AB93" s="93">
        <f>IF(COUNTIF(B93:Y93,"")=14,"",COUNTIF(B93:Y93,"●"))</f>
        <v>2</v>
      </c>
      <c r="AC93" s="93"/>
      <c r="AD93" s="93">
        <f>IF(COUNTIF(B93:Y93,"")=14,"",COUNTIF(B93:Y93,"△"))</f>
        <v>1</v>
      </c>
      <c r="AE93" s="93"/>
      <c r="AF93" s="93">
        <f>IF(COUNTIF(B93:Y93,"")=14,"",IF(E94="",0,E94)+IF(H94="",0,H94)+IF(K94="",0,K94)+IF(N94="",0,N94)+IF(Q94="",0,Q94)+IF(T94="",0,T94)+IF(W94="",0,W94))</f>
        <v>8</v>
      </c>
      <c r="AG93" s="93"/>
      <c r="AH93" s="93">
        <f>IF(COUNTIF(B93:Y93,"")=14,"",IF(G94="",0,G94)+IF(J94="",0,J94)+IF(M94="",0,M94)+IF(P94="",0,P94)+IF(S94="",0,S94)+IF(V94="",0,V94)+IF(Y94="",0,Y94))</f>
        <v>9</v>
      </c>
      <c r="AI93" s="93"/>
      <c r="AJ93" s="93">
        <f>IF(COUNTIF(B93:Y93,"")=14,"",Z93*3+AD93)</f>
        <v>7</v>
      </c>
      <c r="AK93" s="93"/>
      <c r="AL93" s="93">
        <f>IF(COUNTIF(B93:Y93,"")=14,"",AF93-AH93)</f>
        <v>-1</v>
      </c>
      <c r="AM93" s="93"/>
      <c r="AN93" s="94">
        <f>IF(COUNTIF(B93:Y93,"")=14,"",RANK(AP93,$AP$89:$AP$102,0))</f>
        <v>3</v>
      </c>
      <c r="AO93" s="95"/>
      <c r="AP93" s="96">
        <f>IF(COUNTIF(B93:Y93,"")=14,"",IF(AL93="",0,AJ93*10000)+AL93*500+AJ93*10)</f>
        <v>69570</v>
      </c>
    </row>
    <row r="94" spans="1:42" s="83" customFormat="1" ht="13.5" customHeight="1">
      <c r="A94" s="97"/>
      <c r="B94" s="85"/>
      <c r="C94" s="85"/>
      <c r="D94" s="85"/>
      <c r="E94" s="100">
        <v>1</v>
      </c>
      <c r="F94" s="101" t="s">
        <v>13</v>
      </c>
      <c r="G94" s="103">
        <v>0</v>
      </c>
      <c r="H94" s="100">
        <v>0</v>
      </c>
      <c r="I94" s="101" t="s">
        <v>13</v>
      </c>
      <c r="J94" s="100">
        <v>3</v>
      </c>
      <c r="K94" s="107"/>
      <c r="L94" s="98"/>
      <c r="M94" s="99"/>
      <c r="N94" s="154">
        <f>IF(M96="","",M96)</f>
      </c>
      <c r="O94" s="155" t="s">
        <v>13</v>
      </c>
      <c r="P94" s="156">
        <f>IF(K96="","",K96)</f>
      </c>
      <c r="Q94" s="100">
        <f>IF(M98="","",M98)</f>
        <v>1</v>
      </c>
      <c r="R94" s="101" t="s">
        <v>13</v>
      </c>
      <c r="S94" s="103">
        <f>IF(K98="","",K98)</f>
        <v>2</v>
      </c>
      <c r="T94" s="100">
        <f>IF(M100="","",M100)</f>
        <v>3</v>
      </c>
      <c r="U94" s="101" t="s">
        <v>13</v>
      </c>
      <c r="V94" s="100">
        <f>IF(K100="","",K100)</f>
        <v>3</v>
      </c>
      <c r="W94" s="102">
        <f>IF(M102="","",M102)</f>
        <v>3</v>
      </c>
      <c r="X94" s="101" t="s">
        <v>13</v>
      </c>
      <c r="Y94" s="103">
        <f>IF(K102="","",K102)</f>
        <v>1</v>
      </c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4"/>
      <c r="AO94" s="95"/>
      <c r="AP94" s="96"/>
    </row>
    <row r="95" spans="1:42" s="83" customFormat="1" ht="13.5" customHeight="1">
      <c r="A95" s="84" t="s">
        <v>228</v>
      </c>
      <c r="B95" s="85"/>
      <c r="C95" s="85"/>
      <c r="D95" s="85"/>
      <c r="E95" s="152">
        <f>IF(E96&gt;G96,"○",IF(E96&lt;G96,"●",IF(E96="","","△")))</f>
      </c>
      <c r="F95" s="152"/>
      <c r="G95" s="157"/>
      <c r="H95" s="151">
        <f>IF(H96&gt;J96,"○",IF(H96&lt;J96,"●",IF(H96="","","△")))</f>
      </c>
      <c r="I95" s="152"/>
      <c r="J95" s="152"/>
      <c r="K95" s="158">
        <f>IF(K96&gt;M96,"○",IF(K96&lt;M96,"●",IF(K96="","","△")))</f>
      </c>
      <c r="L95" s="152"/>
      <c r="M95" s="153"/>
      <c r="N95" s="104"/>
      <c r="O95" s="86"/>
      <c r="P95" s="108"/>
      <c r="Q95" s="151">
        <f>IF(N97="○","●",IF(N97="●","○",IF(N97="","","△")))</f>
      </c>
      <c r="R95" s="152"/>
      <c r="S95" s="153"/>
      <c r="T95" s="152">
        <f>IF(N99="○","●",IF(N99="●","○",IF(N99="","","△")))</f>
      </c>
      <c r="U95" s="152"/>
      <c r="V95" s="152"/>
      <c r="W95" s="158">
        <f>IF(N101="○","●",IF(N101="●","○",IF(N101="","","△")))</f>
      </c>
      <c r="X95" s="152"/>
      <c r="Y95" s="153"/>
      <c r="Z95" s="93">
        <f>IF(COUNTIF(B95:Y95,"")=14,"",COUNTIF(B95:Y95,"○"))</f>
        <v>0</v>
      </c>
      <c r="AA95" s="93"/>
      <c r="AB95" s="93">
        <f>IF(COUNTIF(B95:Y95,"")=14,"",COUNTIF(B95:Y95,"●"))</f>
        <v>0</v>
      </c>
      <c r="AC95" s="93"/>
      <c r="AD95" s="93">
        <f>IF(COUNTIF(B95:Y95,"")=14,"",COUNTIF(B95:Y95,"△"))</f>
        <v>0</v>
      </c>
      <c r="AE95" s="93"/>
      <c r="AF95" s="93">
        <f>IF(COUNTIF(B95:Y95,"")=14,"",IF(E96="",0,E96)+IF(H96="",0,H96)+IF(K96="",0,K96)+IF(N96="",0,N96)+IF(Q96="",0,Q96)+IF(T96="",0,T96)+IF(W96="",0,W96))</f>
        <v>0</v>
      </c>
      <c r="AG95" s="93"/>
      <c r="AH95" s="93">
        <f>IF(COUNTIF(B95:Y95,"")=14,"",IF(G96="",0,G96)+IF(J96="",0,J96)+IF(M96="",0,M96)+IF(P96="",0,P96)+IF(S96="",0,S96)+IF(V96="",0,V96)+IF(Y96="",0,Y96))</f>
        <v>0</v>
      </c>
      <c r="AI95" s="93"/>
      <c r="AJ95" s="93">
        <f>IF(COUNTIF(B95:Y95,"")=14,"",Z95*3+AD95)</f>
        <v>0</v>
      </c>
      <c r="AK95" s="93"/>
      <c r="AL95" s="93">
        <f>IF(COUNTIF(B95:Y95,"")=14,"",AF95-AH95)</f>
        <v>0</v>
      </c>
      <c r="AM95" s="93"/>
      <c r="AN95" s="94">
        <f>IF(COUNTIF(B95:Y95,"")=14,"",RANK(AP95,$AP$89:$AP$102,0))</f>
        <v>6</v>
      </c>
      <c r="AO95" s="95"/>
      <c r="AP95" s="96">
        <f>IF(COUNTIF(B95:Y95,"")=14,"",IF(AL95="",0,AJ95*10000)+AL95*500+AJ95*10)</f>
        <v>0</v>
      </c>
    </row>
    <row r="96" spans="1:42" s="83" customFormat="1" ht="13.5" customHeight="1">
      <c r="A96" s="97"/>
      <c r="B96" s="85"/>
      <c r="C96" s="85"/>
      <c r="D96" s="85"/>
      <c r="E96" s="154"/>
      <c r="F96" s="155" t="s">
        <v>13</v>
      </c>
      <c r="G96" s="156"/>
      <c r="H96" s="154"/>
      <c r="I96" s="155" t="s">
        <v>13</v>
      </c>
      <c r="J96" s="154"/>
      <c r="K96" s="159"/>
      <c r="L96" s="155" t="s">
        <v>13</v>
      </c>
      <c r="M96" s="156"/>
      <c r="N96" s="105"/>
      <c r="O96" s="98"/>
      <c r="P96" s="109"/>
      <c r="Q96" s="154">
        <f>IF(P98="","",P98)</f>
      </c>
      <c r="R96" s="155" t="s">
        <v>13</v>
      </c>
      <c r="S96" s="154">
        <f>IF(N98="","",N98)</f>
      </c>
      <c r="T96" s="159">
        <f>IF(P100="","",P100)</f>
      </c>
      <c r="U96" s="155" t="s">
        <v>13</v>
      </c>
      <c r="V96" s="154">
        <f>IF(N100="","",N100)</f>
      </c>
      <c r="W96" s="159">
        <f>IF(P102="","",P102)</f>
      </c>
      <c r="X96" s="155" t="s">
        <v>13</v>
      </c>
      <c r="Y96" s="156">
        <f>IF(N102="","",N102)</f>
      </c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4"/>
      <c r="AO96" s="95"/>
      <c r="AP96" s="96"/>
    </row>
    <row r="97" spans="1:42" s="83" customFormat="1" ht="13.5" customHeight="1">
      <c r="A97" s="84" t="s">
        <v>229</v>
      </c>
      <c r="B97" s="85"/>
      <c r="C97" s="85"/>
      <c r="D97" s="85"/>
      <c r="E97" s="89" t="str">
        <f>IF(E98&gt;G98,"○",IF(E98&lt;G98,"●",IF(E98="","","△")))</f>
        <v>○</v>
      </c>
      <c r="F97" s="89"/>
      <c r="G97" s="91"/>
      <c r="H97" s="88" t="str">
        <f>IF(H98&gt;J98,"○",IF(H98&lt;J98,"●",IF(H98="","","△")))</f>
        <v>●</v>
      </c>
      <c r="I97" s="89"/>
      <c r="J97" s="89"/>
      <c r="K97" s="90" t="str">
        <f>IF(K98&gt;M98,"○",IF(K98&lt;M98,"●",IF(K98="","","△")))</f>
        <v>○</v>
      </c>
      <c r="L97" s="89"/>
      <c r="M97" s="92"/>
      <c r="N97" s="158"/>
      <c r="O97" s="152"/>
      <c r="P97" s="153"/>
      <c r="Q97" s="86"/>
      <c r="R97" s="86"/>
      <c r="S97" s="108"/>
      <c r="T97" s="89" t="str">
        <f>IF(Q99="○","●",IF(Q99="●","○",IF(Q99="","","△")))</f>
        <v>●</v>
      </c>
      <c r="U97" s="89"/>
      <c r="V97" s="89"/>
      <c r="W97" s="90" t="str">
        <f>IF(Q101="○","●",IF(Q101="●","○",IF(Q101="","","△")))</f>
        <v>●</v>
      </c>
      <c r="X97" s="89"/>
      <c r="Y97" s="92"/>
      <c r="Z97" s="93">
        <f>IF(COUNTIF(B97:Y97,"")=14,"",COUNTIF(B97:Y97,"○"))</f>
        <v>2</v>
      </c>
      <c r="AA97" s="93"/>
      <c r="AB97" s="93">
        <f>IF(COUNTIF(B97:Y97,"")=14,"",COUNTIF(B97:Y97,"●"))</f>
        <v>3</v>
      </c>
      <c r="AC97" s="93"/>
      <c r="AD97" s="93">
        <f>IF(COUNTIF(B97:Y97,"")=14,"",COUNTIF(B97:Y97,"△"))</f>
        <v>0</v>
      </c>
      <c r="AE97" s="93"/>
      <c r="AF97" s="93">
        <f>IF(COUNTIF(B97:Y97,"")=14,"",IF(E98="",0,E98)+IF(H98="",0,H98)+IF(K98="",0,K98)+IF(N98="",0,N98)+IF(Q98="",0,Q98)+IF(T98="",0,T98)+IF(W98="",0,W98))</f>
        <v>6</v>
      </c>
      <c r="AG97" s="93"/>
      <c r="AH97" s="93">
        <f>IF(COUNTIF(B97:Y97,"")=14,"",IF(G98="",0,G98)+IF(J98="",0,J98)+IF(M98="",0,M98)+IF(P98="",0,P98)+IF(S98="",0,S98)+IF(V98="",0,V98)+IF(Y98="",0,Y98))</f>
        <v>13</v>
      </c>
      <c r="AI97" s="93"/>
      <c r="AJ97" s="93">
        <f>IF(COUNTIF(B97:Y97,"")=14,"",Z97*3+AD97)</f>
        <v>6</v>
      </c>
      <c r="AK97" s="93"/>
      <c r="AL97" s="93">
        <f>IF(COUNTIF(B97:Y97,"")=14,"",AF97-AH97)</f>
        <v>-7</v>
      </c>
      <c r="AM97" s="93"/>
      <c r="AN97" s="94">
        <f>IF(COUNTIF(B97:Y97,"")=14,"",RANK(AP97,$AP$89:$AP$102,0))</f>
        <v>5</v>
      </c>
      <c r="AO97" s="95"/>
      <c r="AP97" s="96">
        <f>IF(COUNTIF(B97:Y97,"")=14,"",IF(AL97="",0,AJ97*10000)+AL97*500+AJ97*10)</f>
        <v>56560</v>
      </c>
    </row>
    <row r="98" spans="1:42" s="83" customFormat="1" ht="13.5" customHeight="1">
      <c r="A98" s="97"/>
      <c r="B98" s="85"/>
      <c r="C98" s="85"/>
      <c r="D98" s="85"/>
      <c r="E98" s="100">
        <v>2</v>
      </c>
      <c r="F98" s="101" t="s">
        <v>13</v>
      </c>
      <c r="G98" s="103">
        <v>1</v>
      </c>
      <c r="H98" s="100">
        <v>1</v>
      </c>
      <c r="I98" s="110" t="s">
        <v>218</v>
      </c>
      <c r="J98" s="100">
        <v>6</v>
      </c>
      <c r="K98" s="102">
        <v>2</v>
      </c>
      <c r="L98" s="101" t="s">
        <v>13</v>
      </c>
      <c r="M98" s="103">
        <v>1</v>
      </c>
      <c r="N98" s="154"/>
      <c r="O98" s="155"/>
      <c r="P98" s="156"/>
      <c r="Q98" s="98"/>
      <c r="R98" s="98"/>
      <c r="S98" s="109"/>
      <c r="T98" s="100">
        <f>IF(S100="","",S100)</f>
        <v>1</v>
      </c>
      <c r="U98" s="101" t="s">
        <v>13</v>
      </c>
      <c r="V98" s="100">
        <f>IF(Q100="","",Q100)</f>
        <v>3</v>
      </c>
      <c r="W98" s="102">
        <f>IF(S102="","",S102)</f>
        <v>0</v>
      </c>
      <c r="X98" s="101" t="s">
        <v>13</v>
      </c>
      <c r="Y98" s="103">
        <f>IF(Q102="","",Q102)</f>
        <v>2</v>
      </c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4"/>
      <c r="AO98" s="95"/>
      <c r="AP98" s="96"/>
    </row>
    <row r="99" spans="1:42" s="83" customFormat="1" ht="13.5" customHeight="1">
      <c r="A99" s="84" t="s">
        <v>230</v>
      </c>
      <c r="B99" s="85"/>
      <c r="C99" s="85"/>
      <c r="D99" s="85"/>
      <c r="E99" s="89" t="str">
        <f>IF(E100&gt;G100,"○",IF(E100&lt;G100,"●",IF(E100="","","△")))</f>
        <v>○</v>
      </c>
      <c r="F99" s="89"/>
      <c r="G99" s="91"/>
      <c r="H99" s="88" t="str">
        <f>IF(H100&gt;J100,"○",IF(H100&lt;J100,"●",IF(H100="","","△")))</f>
        <v>●</v>
      </c>
      <c r="I99" s="89"/>
      <c r="J99" s="89"/>
      <c r="K99" s="90" t="str">
        <f>IF(K100&gt;M100,"○",IF(K100&lt;M100,"●",IF(K100="","","△")))</f>
        <v>△</v>
      </c>
      <c r="L99" s="89"/>
      <c r="M99" s="92"/>
      <c r="N99" s="158">
        <f>IF(N100&gt;P100,"○",IF(N100&lt;P100,"●",IF(N100="","","△")))</f>
      </c>
      <c r="O99" s="152"/>
      <c r="P99" s="153"/>
      <c r="Q99" s="90" t="str">
        <f>IF(Q100&gt;S100,"○",IF(Q100&lt;S100,"●",IF(Q100="","","△")))</f>
        <v>○</v>
      </c>
      <c r="R99" s="89"/>
      <c r="S99" s="92"/>
      <c r="T99" s="86"/>
      <c r="U99" s="86"/>
      <c r="V99" s="86"/>
      <c r="W99" s="90" t="str">
        <f>IF(T101="○","●",IF(T101="●","○",IF(T101="","","△")))</f>
        <v>○</v>
      </c>
      <c r="X99" s="89"/>
      <c r="Y99" s="92"/>
      <c r="Z99" s="93">
        <f>IF(COUNTIF(B99:Y99,"")=14,"",COUNTIF(B99:Y99,"○"))</f>
        <v>3</v>
      </c>
      <c r="AA99" s="93"/>
      <c r="AB99" s="93">
        <f>IF(COUNTIF(B99:Y99,"")=14,"",COUNTIF(B99:Y99,"●"))</f>
        <v>1</v>
      </c>
      <c r="AC99" s="93"/>
      <c r="AD99" s="93">
        <f>IF(COUNTIF(B99:Y99,"")=14,"",COUNTIF(B99:Y99,"△"))</f>
        <v>1</v>
      </c>
      <c r="AE99" s="93"/>
      <c r="AF99" s="93">
        <f>IF(COUNTIF(B99:Y99,"")=14,"",IF(E100="",0,E100)+IF(H100="",0,H100)+IF(K100="",0,K100)+IF(N100="",0,N100)+IF(Q100="",0,Q100)+IF(T100="",0,T100)+IF(W100="",0,W100))</f>
        <v>15</v>
      </c>
      <c r="AG99" s="93"/>
      <c r="AH99" s="93">
        <f>IF(COUNTIF(B99:Y99,"")=14,"",IF(G100="",0,G100)+IF(J100="",0,J100)+IF(M100="",0,M100)+IF(P100="",0,P100)+IF(S100="",0,S100)+IF(V100="",0,V100)+IF(Y100="",0,Y100))</f>
        <v>9</v>
      </c>
      <c r="AI99" s="93"/>
      <c r="AJ99" s="93">
        <f>IF(COUNTIF(B99:Y99,"")=14,"",Z99*3+AD99)</f>
        <v>10</v>
      </c>
      <c r="AK99" s="93"/>
      <c r="AL99" s="93">
        <f>IF(COUNTIF(B99:Y99,"")=14,"",AF99-AH99)</f>
        <v>6</v>
      </c>
      <c r="AM99" s="93"/>
      <c r="AN99" s="94">
        <f>IF(COUNTIF(B99:Y99,"")=14,"",RANK(AP99,$AP$89:$AP$102,0))</f>
        <v>2</v>
      </c>
      <c r="AO99" s="95"/>
      <c r="AP99" s="96">
        <f>IF(COUNTIF(B99:Y99,"")=14,"",IF(AL99="",0,AJ99*10000)+AL99*500+AJ99*10)</f>
        <v>103100</v>
      </c>
    </row>
    <row r="100" spans="1:42" s="83" customFormat="1" ht="13.5" customHeight="1">
      <c r="A100" s="97"/>
      <c r="B100" s="85"/>
      <c r="C100" s="85"/>
      <c r="D100" s="85"/>
      <c r="E100" s="100">
        <v>4</v>
      </c>
      <c r="F100" s="101" t="s">
        <v>13</v>
      </c>
      <c r="G100" s="103">
        <v>2</v>
      </c>
      <c r="H100" s="100">
        <v>0</v>
      </c>
      <c r="I100" s="101" t="s">
        <v>13</v>
      </c>
      <c r="J100" s="100">
        <v>2</v>
      </c>
      <c r="K100" s="102">
        <v>3</v>
      </c>
      <c r="L100" s="101" t="s">
        <v>13</v>
      </c>
      <c r="M100" s="103">
        <v>3</v>
      </c>
      <c r="N100" s="154"/>
      <c r="O100" s="155" t="s">
        <v>13</v>
      </c>
      <c r="P100" s="156"/>
      <c r="Q100" s="100">
        <v>3</v>
      </c>
      <c r="R100" s="101" t="s">
        <v>13</v>
      </c>
      <c r="S100" s="103">
        <v>1</v>
      </c>
      <c r="T100" s="98"/>
      <c r="U100" s="98"/>
      <c r="V100" s="98"/>
      <c r="W100" s="102">
        <f>IF(V102="","",V102)</f>
        <v>5</v>
      </c>
      <c r="X100" s="101" t="s">
        <v>13</v>
      </c>
      <c r="Y100" s="103">
        <f>IF(T102="","",T102)</f>
        <v>1</v>
      </c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4"/>
      <c r="AO100" s="95"/>
      <c r="AP100" s="96"/>
    </row>
    <row r="101" spans="1:42" s="83" customFormat="1" ht="13.5" customHeight="1">
      <c r="A101" s="111" t="s">
        <v>231</v>
      </c>
      <c r="B101" s="112"/>
      <c r="C101" s="112"/>
      <c r="D101" s="112"/>
      <c r="E101" s="113" t="str">
        <f>IF(E102&gt;G102,"○",IF(E102&lt;G102,"●",IF(E102="","","△")))</f>
        <v>○</v>
      </c>
      <c r="F101" s="113"/>
      <c r="G101" s="114"/>
      <c r="H101" s="115" t="str">
        <f>IF(H102&gt;J102,"○",IF(H102&lt;J102,"●",IF(H102="","","△")))</f>
        <v>●</v>
      </c>
      <c r="I101" s="113"/>
      <c r="J101" s="113"/>
      <c r="K101" s="116" t="str">
        <f>IF(K102&gt;M102,"○",IF(K102&lt;M102,"●",IF(K102="","","△")))</f>
        <v>●</v>
      </c>
      <c r="L101" s="113"/>
      <c r="M101" s="117"/>
      <c r="N101" s="160">
        <f>IF(N102&gt;P102,"○",IF(N102&lt;P102,"●",IF(N102="","","△")))</f>
      </c>
      <c r="O101" s="161"/>
      <c r="P101" s="162"/>
      <c r="Q101" s="116" t="str">
        <f>IF(Q102&gt;S102,"○",IF(Q102&lt;S102,"●",IF(Q102="","","△")))</f>
        <v>○</v>
      </c>
      <c r="R101" s="113"/>
      <c r="S101" s="117"/>
      <c r="T101" s="116" t="str">
        <f>IF(T102&gt;V102,"○",IF(T102&lt;V102,"●",IF(T102="","","△")))</f>
        <v>●</v>
      </c>
      <c r="U101" s="113"/>
      <c r="V101" s="117"/>
      <c r="W101" s="118"/>
      <c r="X101" s="119"/>
      <c r="Y101" s="120"/>
      <c r="Z101" s="93">
        <f>IF(COUNTIF(B101:Y101,"")=14,"",COUNTIF(B101:Y101,"○"))</f>
        <v>2</v>
      </c>
      <c r="AA101" s="93"/>
      <c r="AB101" s="93">
        <f>IF(COUNTIF(B101:Y101,"")=14,"",COUNTIF(B101:Y101,"●"))</f>
        <v>3</v>
      </c>
      <c r="AC101" s="93"/>
      <c r="AD101" s="93">
        <f>IF(COUNTIF(B101:Y101,"")=14,"",COUNTIF(B101:Y101,"△"))</f>
        <v>0</v>
      </c>
      <c r="AE101" s="93"/>
      <c r="AF101" s="93">
        <f>IF(COUNTIF(B101:Y101,"")=14,"",IF(E102="",0,E102)+IF(H102="",0,H102)+IF(K102="",0,K102)+IF(N102="",0,N102)+IF(Q102="",0,Q102)+IF(T102="",0,T102)+IF(W102="",0,W102))</f>
        <v>5</v>
      </c>
      <c r="AG101" s="93"/>
      <c r="AH101" s="93">
        <f>IF(COUNTIF(B101:Y101,"")=14,"",IF(G102="",0,G102)+IF(J102="",0,J102)+IF(M102="",0,M102)+IF(P102="",0,P102)+IF(S102="",0,S102)+IF(V102="",0,V102)+IF(Y102="",0,Y102))</f>
        <v>11</v>
      </c>
      <c r="AI101" s="93"/>
      <c r="AJ101" s="93">
        <f>IF(COUNTIF(B101:Y101,"")=14,"",Z101*3+AD101)</f>
        <v>6</v>
      </c>
      <c r="AK101" s="93"/>
      <c r="AL101" s="93">
        <f>IF(COUNTIF(B101:Y101,"")=14,"",AF101-AH101)</f>
        <v>-6</v>
      </c>
      <c r="AM101" s="93"/>
      <c r="AN101" s="94">
        <f>IF(COUNTIF(B101:Y101,"")=14,"",RANK(AP101,$AP$89:$AP$102,0))</f>
        <v>4</v>
      </c>
      <c r="AO101" s="95"/>
      <c r="AP101" s="96">
        <f>IF(COUNTIF(B101:Y101,"")=14,"",IF(AL101="",0,AJ101*10000)+AL101*500+AJ101*10)</f>
        <v>57060</v>
      </c>
    </row>
    <row r="102" spans="1:42" s="83" customFormat="1" ht="13.5" customHeight="1" thickBot="1">
      <c r="A102" s="121"/>
      <c r="B102" s="122"/>
      <c r="C102" s="122"/>
      <c r="D102" s="122"/>
      <c r="E102" s="123">
        <v>1</v>
      </c>
      <c r="F102" s="124" t="s">
        <v>13</v>
      </c>
      <c r="G102" s="125">
        <v>0</v>
      </c>
      <c r="H102" s="123">
        <v>0</v>
      </c>
      <c r="I102" s="124" t="s">
        <v>13</v>
      </c>
      <c r="J102" s="123">
        <v>3</v>
      </c>
      <c r="K102" s="126">
        <v>1</v>
      </c>
      <c r="L102" s="124" t="s">
        <v>13</v>
      </c>
      <c r="M102" s="125">
        <v>3</v>
      </c>
      <c r="N102" s="163"/>
      <c r="O102" s="164" t="s">
        <v>13</v>
      </c>
      <c r="P102" s="165"/>
      <c r="Q102" s="123">
        <v>2</v>
      </c>
      <c r="R102" s="124" t="s">
        <v>13</v>
      </c>
      <c r="S102" s="125">
        <v>0</v>
      </c>
      <c r="T102" s="127">
        <v>1</v>
      </c>
      <c r="U102" s="124" t="s">
        <v>13</v>
      </c>
      <c r="V102" s="128">
        <v>5</v>
      </c>
      <c r="W102" s="129"/>
      <c r="X102" s="130"/>
      <c r="Y102" s="131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3"/>
      <c r="AO102" s="134"/>
      <c r="AP102" s="96"/>
    </row>
    <row r="103" ht="13.5">
      <c r="B103" s="71" t="s">
        <v>206</v>
      </c>
    </row>
    <row r="104" ht="13.5">
      <c r="B104" s="71" t="s">
        <v>208</v>
      </c>
    </row>
    <row r="105" ht="14.25" thickBot="1">
      <c r="B105" s="71" t="s">
        <v>207</v>
      </c>
    </row>
    <row r="106" spans="1:45" s="83" customFormat="1" ht="13.5" customHeight="1">
      <c r="A106" s="73" t="s">
        <v>50</v>
      </c>
      <c r="B106" s="74"/>
      <c r="C106" s="74"/>
      <c r="D106" s="74"/>
      <c r="E106" s="75" t="str">
        <f>A107</f>
        <v>ＪＡＣＰＡ</v>
      </c>
      <c r="F106" s="76"/>
      <c r="G106" s="77"/>
      <c r="H106" s="75" t="str">
        <f>A109</f>
        <v>東京・久留米</v>
      </c>
      <c r="I106" s="76"/>
      <c r="J106" s="77"/>
      <c r="K106" s="78" t="str">
        <f>A111</f>
        <v>レッドスター</v>
      </c>
      <c r="L106" s="76"/>
      <c r="M106" s="77"/>
      <c r="N106" s="78" t="str">
        <f>A113</f>
        <v>Ｃｏｎｓｏｒｔｅ</v>
      </c>
      <c r="O106" s="76"/>
      <c r="P106" s="77"/>
      <c r="Q106" s="78" t="str">
        <f>A115</f>
        <v>クレセル</v>
      </c>
      <c r="R106" s="76"/>
      <c r="S106" s="76"/>
      <c r="T106" s="78" t="str">
        <f>A117</f>
        <v>帝京ＦＣ</v>
      </c>
      <c r="U106" s="76"/>
      <c r="V106" s="76"/>
      <c r="W106" s="78" t="str">
        <f>A119</f>
        <v>三鷹ＦＡ</v>
      </c>
      <c r="X106" s="76"/>
      <c r="Y106" s="76"/>
      <c r="Z106" s="78" t="str">
        <f>A121</f>
        <v>法政中</v>
      </c>
      <c r="AA106" s="76"/>
      <c r="AB106" s="76"/>
      <c r="AC106" s="79" t="s">
        <v>5</v>
      </c>
      <c r="AD106" s="79"/>
      <c r="AE106" s="79" t="s">
        <v>6</v>
      </c>
      <c r="AF106" s="79"/>
      <c r="AG106" s="79" t="s">
        <v>7</v>
      </c>
      <c r="AH106" s="79"/>
      <c r="AI106" s="79" t="s">
        <v>8</v>
      </c>
      <c r="AJ106" s="79"/>
      <c r="AK106" s="79" t="s">
        <v>9</v>
      </c>
      <c r="AL106" s="79"/>
      <c r="AM106" s="79" t="s">
        <v>10</v>
      </c>
      <c r="AN106" s="79"/>
      <c r="AO106" s="80" t="s">
        <v>11</v>
      </c>
      <c r="AP106" s="80"/>
      <c r="AQ106" s="79" t="s">
        <v>12</v>
      </c>
      <c r="AR106" s="81"/>
      <c r="AS106" s="82"/>
    </row>
    <row r="107" spans="1:45" s="83" customFormat="1" ht="13.5" customHeight="1">
      <c r="A107" s="84" t="s">
        <v>232</v>
      </c>
      <c r="B107" s="85"/>
      <c r="C107" s="85"/>
      <c r="D107" s="85"/>
      <c r="E107" s="86"/>
      <c r="F107" s="86"/>
      <c r="G107" s="87"/>
      <c r="H107" s="88" t="str">
        <f>IF(E109="○","●",IF(E109="●","○",IF(E109="","","△")))</f>
        <v>△</v>
      </c>
      <c r="I107" s="89"/>
      <c r="J107" s="89"/>
      <c r="K107" s="90" t="str">
        <f>IF(E111="○","●",IF(E111="●","○",IF(E111="","","△")))</f>
        <v>○</v>
      </c>
      <c r="L107" s="89"/>
      <c r="M107" s="91"/>
      <c r="N107" s="88" t="str">
        <f>IF(E113="○","●",IF(E113="●","○",IF(E113="","","△")))</f>
        <v>○</v>
      </c>
      <c r="O107" s="89"/>
      <c r="P107" s="92"/>
      <c r="Q107" s="89" t="str">
        <f>IF(E115="○","●",IF(E115="●","○",IF(E115="","","△")))</f>
        <v>○</v>
      </c>
      <c r="R107" s="89"/>
      <c r="S107" s="89"/>
      <c r="T107" s="88" t="str">
        <f>IF(E117="○","●",IF(E117="●","○",IF(E117="","","△")))</f>
        <v>○</v>
      </c>
      <c r="U107" s="89"/>
      <c r="V107" s="89"/>
      <c r="W107" s="90" t="str">
        <f>IF(E119="○","●",IF(E119="●","○",IF(E119="","","△")))</f>
        <v>●</v>
      </c>
      <c r="X107" s="89"/>
      <c r="Y107" s="92"/>
      <c r="Z107" s="142">
        <f>IF(E121="○","●",IF(E121="●","○",IF(E121="","","△")))</f>
      </c>
      <c r="AA107" s="143"/>
      <c r="AB107" s="144"/>
      <c r="AC107" s="93">
        <f>IF(COUNTIF(E107:AB107,"")=14,"",COUNTIF(E107:AB107,"○"))</f>
        <v>4</v>
      </c>
      <c r="AD107" s="93"/>
      <c r="AE107" s="93">
        <f>IF(COUNTIF(E107:AB107,"")=14,"",COUNTIF(E107:AB107,"●"))</f>
        <v>1</v>
      </c>
      <c r="AF107" s="93"/>
      <c r="AG107" s="93">
        <f>IF(COUNTIF(E107:AB107,"")=14,"",COUNTIF(E107:AB107,"△"))</f>
        <v>1</v>
      </c>
      <c r="AH107" s="93"/>
      <c r="AI107" s="93">
        <f>IF(COUNTIF(E107:AB107,"")=14,"",IF(E108="",0,E108)+IF(H108="",0,H108)+IF(K108="",0,K108)+IF(N108="",0,N108)+IF(Q108="",0,Q108)+IF(T108="",0,T108)+IF(W108="",0,W108)+IF(Z108="",0,Z108))</f>
        <v>19</v>
      </c>
      <c r="AJ107" s="93"/>
      <c r="AK107" s="93">
        <f>IF(COUNTIF(E107:AB107,"")=14,"",IF(G108="",0,G108)+IF(J108="",0,J108)+IF(M108="",0,M108)+IF(P108="",0,P108)+IF(S108="",0,S108)+IF(V108="",0,V108)+IF(Y108="",0,Y108)+IF(AB108="",0,AB108))</f>
        <v>4</v>
      </c>
      <c r="AL107" s="93"/>
      <c r="AM107" s="93">
        <f>IF(COUNTIF(E107:AB107,"")=14,"",AC107*3+AG107)</f>
        <v>13</v>
      </c>
      <c r="AN107" s="93"/>
      <c r="AO107" s="93">
        <f>IF(COUNTIF(E107:AB107,"")=14,"",AI107-AK107)</f>
        <v>15</v>
      </c>
      <c r="AP107" s="93"/>
      <c r="AQ107" s="94">
        <f>IF(COUNTIF(E107:AB107,"")=14,"",RANK(AS107,$AS$107:$AS$122,0))</f>
        <v>2</v>
      </c>
      <c r="AR107" s="95"/>
      <c r="AS107" s="96">
        <f>IF(COUNTIF(E107:AB107,"")=14,"",IF(AO107="",0,AM107*10000)+AO107*500+AM107*10)</f>
        <v>137630</v>
      </c>
    </row>
    <row r="108" spans="1:45" s="83" customFormat="1" ht="13.5" customHeight="1">
      <c r="A108" s="97"/>
      <c r="B108" s="85"/>
      <c r="C108" s="85"/>
      <c r="D108" s="85"/>
      <c r="E108" s="98"/>
      <c r="F108" s="98"/>
      <c r="G108" s="99"/>
      <c r="H108" s="100">
        <f>IF(G110="","",G110)</f>
        <v>1</v>
      </c>
      <c r="I108" s="101" t="s">
        <v>13</v>
      </c>
      <c r="J108" s="100">
        <f>IF(E110="","",E110)</f>
        <v>1</v>
      </c>
      <c r="K108" s="102">
        <f>IF(G112="","",G112)</f>
        <v>3</v>
      </c>
      <c r="L108" s="101" t="s">
        <v>13</v>
      </c>
      <c r="M108" s="103">
        <f>IF(E112="","",E112)</f>
        <v>0</v>
      </c>
      <c r="N108" s="100">
        <f>IF(G114="","",G114)</f>
        <v>4</v>
      </c>
      <c r="O108" s="101" t="s">
        <v>13</v>
      </c>
      <c r="P108" s="103">
        <f>IF(E114="","",E114)</f>
        <v>1</v>
      </c>
      <c r="Q108" s="100">
        <f>IF(G116="","",G116)</f>
        <v>8</v>
      </c>
      <c r="R108" s="101" t="s">
        <v>13</v>
      </c>
      <c r="S108" s="103">
        <f>IF(E116="","",E116)</f>
        <v>0</v>
      </c>
      <c r="T108" s="100">
        <f>IF(G118="","",G118)</f>
        <v>3</v>
      </c>
      <c r="U108" s="101" t="s">
        <v>13</v>
      </c>
      <c r="V108" s="100">
        <f>IF(E118="","",E118)</f>
        <v>1</v>
      </c>
      <c r="W108" s="102">
        <f>IF(G120="","",G120)</f>
        <v>0</v>
      </c>
      <c r="X108" s="101" t="s">
        <v>13</v>
      </c>
      <c r="Y108" s="103">
        <f>IF(E120="","",E120)</f>
        <v>1</v>
      </c>
      <c r="Z108" s="145">
        <f>IF(G122="","",G122)</f>
      </c>
      <c r="AA108" s="146" t="s">
        <v>13</v>
      </c>
      <c r="AB108" s="147">
        <f>IF(E122="","",E122)</f>
      </c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4"/>
      <c r="AR108" s="95"/>
      <c r="AS108" s="96"/>
    </row>
    <row r="109" spans="1:45" s="83" customFormat="1" ht="13.5" customHeight="1">
      <c r="A109" s="84" t="s">
        <v>51</v>
      </c>
      <c r="B109" s="85"/>
      <c r="C109" s="85"/>
      <c r="D109" s="85"/>
      <c r="E109" s="89" t="str">
        <f>IF(E110&gt;G110,"○",IF(E110&lt;G110,"●",IF(E110="","","△")))</f>
        <v>△</v>
      </c>
      <c r="F109" s="89"/>
      <c r="G109" s="92"/>
      <c r="H109" s="104"/>
      <c r="I109" s="86"/>
      <c r="J109" s="86"/>
      <c r="K109" s="90" t="str">
        <f>IF(H111="○","●",IF(H111="●","○",IF(H111="","","△")))</f>
        <v>○</v>
      </c>
      <c r="L109" s="89"/>
      <c r="M109" s="91"/>
      <c r="N109" s="88" t="str">
        <f>IF(H113="○","●",IF(H113="●","○",IF(H113="","","△")))</f>
        <v>●</v>
      </c>
      <c r="O109" s="89"/>
      <c r="P109" s="92"/>
      <c r="Q109" s="89" t="str">
        <f>IF(H115="○","●",IF(H115="●","○",IF(H115="","","△")))</f>
        <v>○</v>
      </c>
      <c r="R109" s="89"/>
      <c r="S109" s="92"/>
      <c r="T109" s="89" t="str">
        <f>IF(H117="○","●",IF(H117="●","○",IF(H117="","","△")))</f>
        <v>●</v>
      </c>
      <c r="U109" s="89"/>
      <c r="V109" s="89"/>
      <c r="W109" s="90" t="str">
        <f>IF(H119="○","●",IF(H119="●","○",IF(H119="","","△")))</f>
        <v>●</v>
      </c>
      <c r="X109" s="89"/>
      <c r="Y109" s="92"/>
      <c r="Z109" s="90" t="str">
        <f>IF(H121="○","●",IF(H121="●","○",IF(H121="","","△")))</f>
        <v>○</v>
      </c>
      <c r="AA109" s="89"/>
      <c r="AB109" s="92"/>
      <c r="AC109" s="93">
        <f>IF(COUNTIF(E109:AB109,"")=14,"",COUNTIF(E109:AB109,"○"))</f>
        <v>3</v>
      </c>
      <c r="AD109" s="93"/>
      <c r="AE109" s="93">
        <f>IF(COUNTIF(E109:AB109,"")=14,"",COUNTIF(E109:AB109,"●"))</f>
        <v>3</v>
      </c>
      <c r="AF109" s="93"/>
      <c r="AG109" s="93">
        <f>IF(COUNTIF(E109:AB109,"")=14,"",COUNTIF(E109:AB109,"△"))</f>
        <v>1</v>
      </c>
      <c r="AH109" s="93"/>
      <c r="AI109" s="93">
        <f>IF(COUNTIF(E109:AB109,"")=14,"",IF(E110="",0,E110)+IF(H110="",0,H110)+IF(K110="",0,K110)+IF(N110="",0,N110)+IF(Q110="",0,Q110)+IF(T110="",0,T110)+IF(W110="",0,W110)+IF(Z110="",0,Z110))</f>
        <v>17</v>
      </c>
      <c r="AJ109" s="93"/>
      <c r="AK109" s="93">
        <f>IF(COUNTIF(E109:AB109,"")=14,"",IF(G110="",0,G110)+IF(J110="",0,J110)+IF(M110="",0,M110)+IF(P110="",0,P110)+IF(S110="",0,S110)+IF(V110="",0,V110)+IF(Y110="",0,Y110)+IF(AB110="",0,AB110))</f>
        <v>13</v>
      </c>
      <c r="AL109" s="93"/>
      <c r="AM109" s="93">
        <f>IF(COUNTIF(E109:AB109,"")=14,"",AC109*3+AG109)</f>
        <v>10</v>
      </c>
      <c r="AN109" s="93"/>
      <c r="AO109" s="93">
        <f>IF(COUNTIF(E109:AB109,"")=14,"",AI109-AK109)</f>
        <v>4</v>
      </c>
      <c r="AP109" s="93"/>
      <c r="AQ109" s="94">
        <f>IF(COUNTIF(E109:AB109,"")=14,"",RANK(AS109,$AS$107:$AS$122,0))</f>
        <v>5</v>
      </c>
      <c r="AR109" s="95"/>
      <c r="AS109" s="96">
        <f>IF(COUNTIF(E109:AB109,"")=14,"",IF(AO109="",0,AM109*10000)+AO109*500+AM109*10)</f>
        <v>102100</v>
      </c>
    </row>
    <row r="110" spans="1:45" s="83" customFormat="1" ht="13.5" customHeight="1">
      <c r="A110" s="97"/>
      <c r="B110" s="85"/>
      <c r="C110" s="85"/>
      <c r="D110" s="85"/>
      <c r="E110" s="100">
        <v>1</v>
      </c>
      <c r="F110" s="101" t="s">
        <v>13</v>
      </c>
      <c r="G110" s="103">
        <v>1</v>
      </c>
      <c r="H110" s="105"/>
      <c r="I110" s="98"/>
      <c r="J110" s="98"/>
      <c r="K110" s="102">
        <f>IF(J112="","",J112)</f>
        <v>3</v>
      </c>
      <c r="L110" s="101" t="s">
        <v>13</v>
      </c>
      <c r="M110" s="103">
        <f>IF(H112="","",H112)</f>
        <v>1</v>
      </c>
      <c r="N110" s="100">
        <f>IF(J114="","",J114)</f>
        <v>1</v>
      </c>
      <c r="O110" s="101" t="s">
        <v>13</v>
      </c>
      <c r="P110" s="103">
        <f>IF(H114="","",H114)</f>
        <v>4</v>
      </c>
      <c r="Q110" s="100">
        <f>IF(J116="","",J116)</f>
        <v>7</v>
      </c>
      <c r="R110" s="101" t="s">
        <v>13</v>
      </c>
      <c r="S110" s="103">
        <f>IF(H116="","",H116)</f>
        <v>0</v>
      </c>
      <c r="T110" s="100">
        <f>IF(J118="","",J118)</f>
        <v>1</v>
      </c>
      <c r="U110" s="101" t="s">
        <v>13</v>
      </c>
      <c r="V110" s="100">
        <f>IF(H118="","",H118)</f>
        <v>3</v>
      </c>
      <c r="W110" s="102">
        <f>IF(J120="","",J120)</f>
        <v>1</v>
      </c>
      <c r="X110" s="101" t="s">
        <v>13</v>
      </c>
      <c r="Y110" s="103">
        <f>IF(H120="","",H120)</f>
        <v>4</v>
      </c>
      <c r="Z110" s="102">
        <f>IF(J122="","",J122)</f>
        <v>3</v>
      </c>
      <c r="AA110" s="101" t="s">
        <v>13</v>
      </c>
      <c r="AB110" s="103">
        <f>IF(H122="","",H122)</f>
        <v>0</v>
      </c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4"/>
      <c r="AR110" s="95"/>
      <c r="AS110" s="96"/>
    </row>
    <row r="111" spans="1:45" s="83" customFormat="1" ht="13.5" customHeight="1">
      <c r="A111" s="84" t="s">
        <v>233</v>
      </c>
      <c r="B111" s="85"/>
      <c r="C111" s="85"/>
      <c r="D111" s="85"/>
      <c r="E111" s="89" t="str">
        <f>IF(E112&gt;G112,"○",IF(E112&lt;G112,"●",IF(E112="","","△")))</f>
        <v>●</v>
      </c>
      <c r="F111" s="89"/>
      <c r="G111" s="91"/>
      <c r="H111" s="88" t="str">
        <f>IF(H112&gt;J112,"○",IF(H112&lt;J112,"●",IF(H112="","","△")))</f>
        <v>●</v>
      </c>
      <c r="I111" s="89"/>
      <c r="J111" s="89"/>
      <c r="K111" s="106"/>
      <c r="L111" s="86"/>
      <c r="M111" s="87"/>
      <c r="N111" s="166">
        <f>IF(K113="○","●",IF(K113="●","○",IF(K113="","","△")))</f>
      </c>
      <c r="O111" s="143"/>
      <c r="P111" s="144"/>
      <c r="Q111" s="89" t="str">
        <f>IF(K115="○","●",IF(K115="●","○",IF(K115="","","△")))</f>
        <v>●</v>
      </c>
      <c r="R111" s="89"/>
      <c r="S111" s="92"/>
      <c r="T111" s="89" t="str">
        <f>IF(K117="○","●",IF(K117="●","○",IF(K117="","","△")))</f>
        <v>●</v>
      </c>
      <c r="U111" s="89"/>
      <c r="V111" s="89"/>
      <c r="W111" s="90" t="str">
        <f>IF(K119="○","●",IF(K119="●","○",IF(K119="","","△")))</f>
        <v>●</v>
      </c>
      <c r="X111" s="89"/>
      <c r="Y111" s="92"/>
      <c r="Z111" s="90" t="str">
        <f>IF(K121="○","●",IF(K121="●","○",IF(K121="","","△")))</f>
        <v>△</v>
      </c>
      <c r="AA111" s="89"/>
      <c r="AB111" s="92"/>
      <c r="AC111" s="93">
        <f>IF(COUNTIF(E111:AB111,"")=14,"",COUNTIF(E111:AB111,"○"))</f>
        <v>0</v>
      </c>
      <c r="AD111" s="93"/>
      <c r="AE111" s="93">
        <f>IF(COUNTIF(E111:AB111,"")=14,"",COUNTIF(E111:AB111,"●"))</f>
        <v>5</v>
      </c>
      <c r="AF111" s="93"/>
      <c r="AG111" s="93">
        <f>IF(COUNTIF(E111:AB111,"")=14,"",COUNTIF(E111:AB111,"△"))</f>
        <v>1</v>
      </c>
      <c r="AH111" s="93"/>
      <c r="AI111" s="93">
        <f>IF(COUNTIF(E111:AB111,"")=14,"",IF(E112="",0,E112)+IF(H112="",0,H112)+IF(K112="",0,K112)+IF(N112="",0,N112)+IF(Q112="",0,Q112)+IF(T112="",0,T112)+IF(W112="",0,W112)+IF(Z112="",0,Z112))</f>
        <v>3</v>
      </c>
      <c r="AJ111" s="93"/>
      <c r="AK111" s="93">
        <f>IF(COUNTIF(E111:AB111,"")=14,"",IF(G112="",0,G112)+IF(J112="",0,J112)+IF(M112="",0,M112)+IF(P112="",0,P112)+IF(S112="",0,S112)+IF(V112="",0,V112)+IF(Y112="",0,Y112)+IF(AB112="",0,AB112))</f>
        <v>27</v>
      </c>
      <c r="AL111" s="93"/>
      <c r="AM111" s="93">
        <f>IF(COUNTIF(E111:AB111,"")=14,"",AC111*3+AG111)</f>
        <v>1</v>
      </c>
      <c r="AN111" s="93"/>
      <c r="AO111" s="93">
        <f>IF(COUNTIF(E111:AB111,"")=14,"",AI111-AK111)</f>
        <v>-24</v>
      </c>
      <c r="AP111" s="93"/>
      <c r="AQ111" s="94">
        <f>IF(COUNTIF(E111:AB111,"")=14,"",RANK(AS111,$AS$107:$AS$122,0))</f>
        <v>7</v>
      </c>
      <c r="AR111" s="95"/>
      <c r="AS111" s="96">
        <f>IF(COUNTIF(E111:AB111,"")=14,"",IF(AO111="",0,AM111*10000)+AO111*500+AM111*10)</f>
        <v>-1990</v>
      </c>
    </row>
    <row r="112" spans="1:45" s="83" customFormat="1" ht="13.5" customHeight="1">
      <c r="A112" s="97"/>
      <c r="B112" s="85"/>
      <c r="C112" s="85"/>
      <c r="D112" s="85"/>
      <c r="E112" s="100">
        <v>0</v>
      </c>
      <c r="F112" s="101" t="s">
        <v>13</v>
      </c>
      <c r="G112" s="103">
        <v>3</v>
      </c>
      <c r="H112" s="100">
        <v>1</v>
      </c>
      <c r="I112" s="101" t="s">
        <v>13</v>
      </c>
      <c r="J112" s="100">
        <v>3</v>
      </c>
      <c r="K112" s="107"/>
      <c r="L112" s="98"/>
      <c r="M112" s="99"/>
      <c r="N112" s="148">
        <f>IF(M114="","",M114)</f>
      </c>
      <c r="O112" s="146" t="s">
        <v>13</v>
      </c>
      <c r="P112" s="147">
        <f>IF(K114="","",K114)</f>
      </c>
      <c r="Q112" s="100">
        <f>IF(M116="","",M116)</f>
        <v>0</v>
      </c>
      <c r="R112" s="101" t="s">
        <v>13</v>
      </c>
      <c r="S112" s="103">
        <f>IF(K116="","",K116)</f>
        <v>2</v>
      </c>
      <c r="T112" s="100">
        <f>IF(M118="","",M118)</f>
        <v>1</v>
      </c>
      <c r="U112" s="101" t="s">
        <v>13</v>
      </c>
      <c r="V112" s="100">
        <f>IF(K118="","",K118)</f>
        <v>12</v>
      </c>
      <c r="W112" s="102">
        <f>IF(M120="","",M120)</f>
        <v>0</v>
      </c>
      <c r="X112" s="101" t="s">
        <v>13</v>
      </c>
      <c r="Y112" s="103">
        <f>IF(K120="","",K120)</f>
        <v>6</v>
      </c>
      <c r="Z112" s="102">
        <f>IF(M122="","",M122)</f>
        <v>1</v>
      </c>
      <c r="AA112" s="101" t="s">
        <v>13</v>
      </c>
      <c r="AB112" s="103">
        <f>IF(K122="","",K122)</f>
        <v>1</v>
      </c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4"/>
      <c r="AR112" s="95"/>
      <c r="AS112" s="96"/>
    </row>
    <row r="113" spans="1:45" s="83" customFormat="1" ht="13.5" customHeight="1">
      <c r="A113" s="84" t="s">
        <v>234</v>
      </c>
      <c r="B113" s="85"/>
      <c r="C113" s="85"/>
      <c r="D113" s="85"/>
      <c r="E113" s="89" t="str">
        <f>IF(E114&gt;G114,"○",IF(E114&lt;G114,"●",IF(E114="","","△")))</f>
        <v>●</v>
      </c>
      <c r="F113" s="89"/>
      <c r="G113" s="91"/>
      <c r="H113" s="88" t="str">
        <f>IF(H114&gt;J114,"○",IF(H114&lt;J114,"●",IF(H114="","","△")))</f>
        <v>○</v>
      </c>
      <c r="I113" s="89"/>
      <c r="J113" s="89"/>
      <c r="K113" s="142">
        <f>IF(K114&gt;M114,"○",IF(K114&lt;M114,"●",IF(K114="","","△")))</f>
      </c>
      <c r="L113" s="143"/>
      <c r="M113" s="144"/>
      <c r="N113" s="104"/>
      <c r="O113" s="86"/>
      <c r="P113" s="108"/>
      <c r="Q113" s="88" t="str">
        <f>IF(N115="○","●",IF(N115="●","○",IF(N115="","","△")))</f>
        <v>○</v>
      </c>
      <c r="R113" s="89"/>
      <c r="S113" s="92"/>
      <c r="T113" s="89" t="str">
        <f>IF(N117="○","●",IF(N117="●","○",IF(N117="","","△")))</f>
        <v>○</v>
      </c>
      <c r="U113" s="89"/>
      <c r="V113" s="89"/>
      <c r="W113" s="90" t="str">
        <f>IF(N119="○","●",IF(N119="●","○",IF(N119="","","△")))</f>
        <v>●</v>
      </c>
      <c r="X113" s="89"/>
      <c r="Y113" s="92"/>
      <c r="Z113" s="90" t="str">
        <f>IF(N121="○","●",IF(N121="●","○",IF(N121="","","△")))</f>
        <v>○</v>
      </c>
      <c r="AA113" s="89"/>
      <c r="AB113" s="92"/>
      <c r="AC113" s="93">
        <f>IF(COUNTIF(E113:AB113,"")=14,"",COUNTIF(E113:AB113,"○"))</f>
        <v>4</v>
      </c>
      <c r="AD113" s="93"/>
      <c r="AE113" s="93">
        <f>IF(COUNTIF(E113:AB113,"")=14,"",COUNTIF(E113:AB113,"●"))</f>
        <v>2</v>
      </c>
      <c r="AF113" s="93"/>
      <c r="AG113" s="93">
        <f>IF(COUNTIF(E113:AB113,"")=14,"",COUNTIF(E113:AB113,"△"))</f>
        <v>0</v>
      </c>
      <c r="AH113" s="93"/>
      <c r="AI113" s="93">
        <f>IF(COUNTIF(E113:AB113,"")=14,"",IF(E114="",0,E114)+IF(H114="",0,H114)+IF(K114="",0,K114)+IF(N114="",0,N114)+IF(Q114="",0,Q114)+IF(T114="",0,T114)+IF(W114="",0,W114)+IF(Z114="",0,Z114))</f>
        <v>27</v>
      </c>
      <c r="AJ113" s="93"/>
      <c r="AK113" s="93">
        <f>IF(COUNTIF(E113:AB113,"")=14,"",IF(G114="",0,G114)+IF(J114="",0,J114)+IF(M114="",0,M114)+IF(P114="",0,P114)+IF(S114="",0,S114)+IF(V114="",0,V114)+IF(Y114="",0,Y114)+IF(AB114="",0,AB114))</f>
        <v>13</v>
      </c>
      <c r="AL113" s="93"/>
      <c r="AM113" s="93">
        <f>IF(COUNTIF(E113:AB113,"")=14,"",AC113*3+AG113)</f>
        <v>12</v>
      </c>
      <c r="AN113" s="93"/>
      <c r="AO113" s="93">
        <f>IF(COUNTIF(E113:AB113,"")=14,"",AI113-AK113)</f>
        <v>14</v>
      </c>
      <c r="AP113" s="93"/>
      <c r="AQ113" s="94">
        <f>IF(COUNTIF(E113:AB113,"")=14,"",RANK(AS113,$AS$107:$AS$122,0))</f>
        <v>4</v>
      </c>
      <c r="AR113" s="95"/>
      <c r="AS113" s="96">
        <f>IF(COUNTIF(E113:AB113,"")=14,"",IF(AO113="",0,AM113*10000)+AO113*500+AM113*10)</f>
        <v>127120</v>
      </c>
    </row>
    <row r="114" spans="1:45" s="83" customFormat="1" ht="13.5" customHeight="1">
      <c r="A114" s="97"/>
      <c r="B114" s="85"/>
      <c r="C114" s="85"/>
      <c r="D114" s="85"/>
      <c r="E114" s="100">
        <v>1</v>
      </c>
      <c r="F114" s="101" t="s">
        <v>13</v>
      </c>
      <c r="G114" s="103">
        <v>4</v>
      </c>
      <c r="H114" s="100">
        <v>4</v>
      </c>
      <c r="I114" s="101" t="s">
        <v>13</v>
      </c>
      <c r="J114" s="100">
        <v>1</v>
      </c>
      <c r="K114" s="145"/>
      <c r="L114" s="146" t="s">
        <v>13</v>
      </c>
      <c r="M114" s="147"/>
      <c r="N114" s="105"/>
      <c r="O114" s="98"/>
      <c r="P114" s="109"/>
      <c r="Q114" s="100">
        <f>IF(P116="","",P116)</f>
        <v>8</v>
      </c>
      <c r="R114" s="101" t="s">
        <v>13</v>
      </c>
      <c r="S114" s="100">
        <f>IF(N116="","",N116)</f>
        <v>1</v>
      </c>
      <c r="T114" s="102">
        <f>IF(P118="","",P118)</f>
        <v>4</v>
      </c>
      <c r="U114" s="101" t="s">
        <v>13</v>
      </c>
      <c r="V114" s="100">
        <f>IF(N118="","",N118)</f>
        <v>3</v>
      </c>
      <c r="W114" s="102">
        <f>IF(P120="","",P120)</f>
        <v>0</v>
      </c>
      <c r="X114" s="101" t="s">
        <v>13</v>
      </c>
      <c r="Y114" s="103">
        <f>IF(N120="","",N120)</f>
        <v>2</v>
      </c>
      <c r="Z114" s="102">
        <f>IF(P122="","",P122)</f>
        <v>10</v>
      </c>
      <c r="AA114" s="101" t="s">
        <v>13</v>
      </c>
      <c r="AB114" s="103">
        <f>IF(N122="","",N122)</f>
        <v>2</v>
      </c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4"/>
      <c r="AR114" s="95"/>
      <c r="AS114" s="96"/>
    </row>
    <row r="115" spans="1:45" s="83" customFormat="1" ht="13.5" customHeight="1">
      <c r="A115" s="84" t="s">
        <v>235</v>
      </c>
      <c r="B115" s="85"/>
      <c r="C115" s="85"/>
      <c r="D115" s="85"/>
      <c r="E115" s="89" t="str">
        <f>IF(E116&gt;G116,"○",IF(E116&lt;G116,"●",IF(E116="","","△")))</f>
        <v>●</v>
      </c>
      <c r="F115" s="89"/>
      <c r="G115" s="91"/>
      <c r="H115" s="88" t="str">
        <f>IF(H116&gt;J116,"○",IF(H116&lt;J116,"●",IF(H116="","","△")))</f>
        <v>●</v>
      </c>
      <c r="I115" s="89"/>
      <c r="J115" s="89"/>
      <c r="K115" s="90" t="str">
        <f>IF(K116&gt;M116,"○",IF(K116&lt;M116,"●",IF(K116="","","△")))</f>
        <v>○</v>
      </c>
      <c r="L115" s="89"/>
      <c r="M115" s="92"/>
      <c r="N115" s="90" t="str">
        <f>IF(N116&gt;P116,"○",IF(N116&lt;P116,"●",IF(N116="","","△")))</f>
        <v>●</v>
      </c>
      <c r="O115" s="89"/>
      <c r="P115" s="92"/>
      <c r="Q115" s="86"/>
      <c r="R115" s="86"/>
      <c r="S115" s="108"/>
      <c r="T115" s="89" t="str">
        <f>IF(Q117="○","●",IF(Q117="●","○",IF(Q117="","","△")))</f>
        <v>●</v>
      </c>
      <c r="U115" s="89"/>
      <c r="V115" s="89"/>
      <c r="W115" s="90" t="str">
        <f>IF(Q119="○","●",IF(Q119="●","○",IF(Q119="","","△")))</f>
        <v>●</v>
      </c>
      <c r="X115" s="89"/>
      <c r="Y115" s="92"/>
      <c r="Z115" s="90" t="str">
        <f>IF(Q121="○","●",IF(Q121="●","○",IF(Q121="","","△")))</f>
        <v>○</v>
      </c>
      <c r="AA115" s="89"/>
      <c r="AB115" s="92"/>
      <c r="AC115" s="93">
        <f>IF(COUNTIF(E115:AB115,"")=14,"",COUNTIF(E115:AB115,"○"))</f>
        <v>2</v>
      </c>
      <c r="AD115" s="93"/>
      <c r="AE115" s="93">
        <f>IF(COUNTIF(E115:AB115,"")=14,"",COUNTIF(E115:AB115,"●"))</f>
        <v>5</v>
      </c>
      <c r="AF115" s="93"/>
      <c r="AG115" s="93">
        <f>IF(COUNTIF(E115:AB115,"")=14,"",COUNTIF(E115:AB115,"△"))</f>
        <v>0</v>
      </c>
      <c r="AH115" s="93"/>
      <c r="AI115" s="93">
        <f>IF(COUNTIF(E115:AB115,"")=14,"",IF(E116="",0,E116)+IF(H116="",0,H116)+IF(K116="",0,K116)+IF(N116="",0,N116)+IF(Q116="",0,Q116)+IF(T116="",0,T116)+IF(W116="",0,W116)+IF(Z116="",0,Z116))</f>
        <v>14</v>
      </c>
      <c r="AJ115" s="93"/>
      <c r="AK115" s="93">
        <f>IF(COUNTIF(E115:AB115,"")=14,"",IF(G116="",0,G116)+IF(J116="",0,J116)+IF(M116="",0,M116)+IF(P116="",0,P116)+IF(S116="",0,S116)+IF(V116="",0,V116)+IF(Y116="",0,Y116)+IF(AB116="",0,AB116))</f>
        <v>34</v>
      </c>
      <c r="AL115" s="93"/>
      <c r="AM115" s="93">
        <f>IF(COUNTIF(E115:AB115,"")=14,"",AC115*3+AG115)</f>
        <v>6</v>
      </c>
      <c r="AN115" s="93"/>
      <c r="AO115" s="93">
        <f>IF(COUNTIF(E115:AB115,"")=14,"",AI115-AK115)</f>
        <v>-20</v>
      </c>
      <c r="AP115" s="93"/>
      <c r="AQ115" s="94">
        <f>IF(COUNTIF(E115:AB115,"")=14,"",RANK(AS115,$AS$107:$AS$122,0))</f>
        <v>6</v>
      </c>
      <c r="AR115" s="95"/>
      <c r="AS115" s="96">
        <f>IF(COUNTIF(E115:AB115,"")=14,"",IF(AO115="",0,AM115*10000)+AO115*500+AM115*10)</f>
        <v>50060</v>
      </c>
    </row>
    <row r="116" spans="1:45" s="83" customFormat="1" ht="13.5" customHeight="1">
      <c r="A116" s="97"/>
      <c r="B116" s="85"/>
      <c r="C116" s="85"/>
      <c r="D116" s="85"/>
      <c r="E116" s="100">
        <v>0</v>
      </c>
      <c r="F116" s="101" t="s">
        <v>13</v>
      </c>
      <c r="G116" s="103">
        <v>8</v>
      </c>
      <c r="H116" s="100">
        <v>0</v>
      </c>
      <c r="I116" s="110" t="s">
        <v>236</v>
      </c>
      <c r="J116" s="100">
        <v>7</v>
      </c>
      <c r="K116" s="102">
        <v>2</v>
      </c>
      <c r="L116" s="101" t="s">
        <v>13</v>
      </c>
      <c r="M116" s="103">
        <v>0</v>
      </c>
      <c r="N116" s="100">
        <v>1</v>
      </c>
      <c r="O116" s="110" t="s">
        <v>236</v>
      </c>
      <c r="P116" s="103">
        <v>8</v>
      </c>
      <c r="Q116" s="98"/>
      <c r="R116" s="98"/>
      <c r="S116" s="109"/>
      <c r="T116" s="100">
        <f>IF(S118="","",S118)</f>
        <v>0</v>
      </c>
      <c r="U116" s="101" t="s">
        <v>13</v>
      </c>
      <c r="V116" s="100">
        <f>IF(Q118="","",Q118)</f>
        <v>8</v>
      </c>
      <c r="W116" s="102">
        <f>IF(S120="","",S120)</f>
        <v>0</v>
      </c>
      <c r="X116" s="101" t="s">
        <v>13</v>
      </c>
      <c r="Y116" s="103">
        <f>IF(Q120="","",Q120)</f>
        <v>3</v>
      </c>
      <c r="Z116" s="102">
        <f>IF(S122="","",S122)</f>
        <v>11</v>
      </c>
      <c r="AA116" s="101" t="s">
        <v>13</v>
      </c>
      <c r="AB116" s="103">
        <f>IF(Q122="","",Q122)</f>
        <v>0</v>
      </c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4"/>
      <c r="AR116" s="95"/>
      <c r="AS116" s="96"/>
    </row>
    <row r="117" spans="1:45" s="83" customFormat="1" ht="13.5" customHeight="1">
      <c r="A117" s="84" t="s">
        <v>52</v>
      </c>
      <c r="B117" s="85"/>
      <c r="C117" s="85"/>
      <c r="D117" s="85"/>
      <c r="E117" s="89" t="str">
        <f>IF(E118&gt;G118,"○",IF(E118&lt;G118,"●",IF(E118="","","△")))</f>
        <v>●</v>
      </c>
      <c r="F117" s="89"/>
      <c r="G117" s="91"/>
      <c r="H117" s="88" t="str">
        <f>IF(H118&gt;J118,"○",IF(H118&lt;J118,"●",IF(H118="","","△")))</f>
        <v>○</v>
      </c>
      <c r="I117" s="89"/>
      <c r="J117" s="89"/>
      <c r="K117" s="90" t="str">
        <f>IF(K118&gt;M118,"○",IF(K118&lt;M118,"●",IF(K118="","","△")))</f>
        <v>○</v>
      </c>
      <c r="L117" s="89"/>
      <c r="M117" s="92"/>
      <c r="N117" s="90" t="str">
        <f>IF(N118&gt;P118,"○",IF(N118&lt;P118,"●",IF(N118="","","△")))</f>
        <v>●</v>
      </c>
      <c r="O117" s="89"/>
      <c r="P117" s="92"/>
      <c r="Q117" s="90" t="str">
        <f>IF(Q118&gt;S118,"○",IF(Q118&lt;S118,"●",IF(Q118="","","△")))</f>
        <v>○</v>
      </c>
      <c r="R117" s="89"/>
      <c r="S117" s="92"/>
      <c r="T117" s="86"/>
      <c r="U117" s="86"/>
      <c r="V117" s="86"/>
      <c r="W117" s="90" t="str">
        <f>IF(T119="○","●",IF(T119="●","○",IF(T119="","","△")))</f>
        <v>●</v>
      </c>
      <c r="X117" s="89"/>
      <c r="Y117" s="92"/>
      <c r="Z117" s="90" t="str">
        <f>IF(T121="○","●",IF(T121="●","○",IF(T121="","","△")))</f>
        <v>○</v>
      </c>
      <c r="AA117" s="89"/>
      <c r="AB117" s="92"/>
      <c r="AC117" s="93">
        <f>IF(COUNTIF(E117:AB117,"")=14,"",COUNTIF(E117:AB117,"○"))</f>
        <v>4</v>
      </c>
      <c r="AD117" s="93"/>
      <c r="AE117" s="93">
        <f>IF(COUNTIF(E117:AB117,"")=14,"",COUNTIF(E117:AB117,"●"))</f>
        <v>3</v>
      </c>
      <c r="AF117" s="93"/>
      <c r="AG117" s="93">
        <f>IF(COUNTIF(E117:AB117,"")=14,"",COUNTIF(E117:AB117,"△"))</f>
        <v>0</v>
      </c>
      <c r="AH117" s="93"/>
      <c r="AI117" s="93">
        <f>IF(COUNTIF(E117:AB117,"")=14,"",IF(E118="",0,E118)+IF(H118="",0,H118)+IF(K118="",0,K118)+IF(N118="",0,N118)+IF(Q118="",0,Q118)+IF(T118="",0,T118)+IF(W118="",0,W118)+IF(Z118="",0,Z118))</f>
        <v>36</v>
      </c>
      <c r="AJ117" s="93"/>
      <c r="AK117" s="93">
        <f>IF(COUNTIF(E117:AB117,"")=14,"",IF(G118="",0,G118)+IF(J118="",0,J118)+IF(M118="",0,M118)+IF(P118="",0,P118)+IF(S118="",0,S118)+IF(V118="",0,V118)+IF(Y118="",0,Y118)+IF(AB118="",0,AB118))</f>
        <v>10</v>
      </c>
      <c r="AL117" s="93"/>
      <c r="AM117" s="93">
        <f>IF(COUNTIF(E117:AB117,"")=14,"",AC117*3+AG117)</f>
        <v>12</v>
      </c>
      <c r="AN117" s="93"/>
      <c r="AO117" s="93">
        <f>IF(COUNTIF(E117:AB117,"")=14,"",AI117-AK117)</f>
        <v>26</v>
      </c>
      <c r="AP117" s="93"/>
      <c r="AQ117" s="94">
        <f>IF(COUNTIF(E117:AB117,"")=14,"",RANK(AS117,$AS$107:$AS$122,0))</f>
        <v>3</v>
      </c>
      <c r="AR117" s="95"/>
      <c r="AS117" s="96">
        <f>IF(COUNTIF(E117:AB117,"")=14,"",IF(AO117="",0,AM117*10000)+AO117*500+AM117*10)</f>
        <v>133120</v>
      </c>
    </row>
    <row r="118" spans="1:45" s="83" customFormat="1" ht="13.5" customHeight="1">
      <c r="A118" s="97"/>
      <c r="B118" s="85"/>
      <c r="C118" s="85"/>
      <c r="D118" s="85"/>
      <c r="E118" s="100">
        <v>1</v>
      </c>
      <c r="F118" s="101" t="s">
        <v>13</v>
      </c>
      <c r="G118" s="103">
        <v>3</v>
      </c>
      <c r="H118" s="100">
        <v>3</v>
      </c>
      <c r="I118" s="101" t="s">
        <v>13</v>
      </c>
      <c r="J118" s="100">
        <v>1</v>
      </c>
      <c r="K118" s="102">
        <v>12</v>
      </c>
      <c r="L118" s="101" t="s">
        <v>13</v>
      </c>
      <c r="M118" s="103">
        <v>1</v>
      </c>
      <c r="N118" s="100">
        <v>3</v>
      </c>
      <c r="O118" s="101" t="s">
        <v>13</v>
      </c>
      <c r="P118" s="103">
        <v>4</v>
      </c>
      <c r="Q118" s="100">
        <v>8</v>
      </c>
      <c r="R118" s="101" t="s">
        <v>13</v>
      </c>
      <c r="S118" s="103">
        <v>0</v>
      </c>
      <c r="T118" s="98"/>
      <c r="U118" s="98"/>
      <c r="V118" s="98"/>
      <c r="W118" s="102">
        <f>IF(V120="","",V120)</f>
        <v>0</v>
      </c>
      <c r="X118" s="101" t="s">
        <v>13</v>
      </c>
      <c r="Y118" s="103">
        <f>IF(T120="","",T120)</f>
        <v>1</v>
      </c>
      <c r="Z118" s="102">
        <f>IF(V122="","",V122)</f>
        <v>9</v>
      </c>
      <c r="AA118" s="101" t="s">
        <v>13</v>
      </c>
      <c r="AB118" s="103">
        <f>IF(T122="","",T122)</f>
        <v>0</v>
      </c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4"/>
      <c r="AR118" s="95"/>
      <c r="AS118" s="96"/>
    </row>
    <row r="119" spans="1:45" s="83" customFormat="1" ht="13.5" customHeight="1">
      <c r="A119" s="111" t="s">
        <v>53</v>
      </c>
      <c r="B119" s="112"/>
      <c r="C119" s="112"/>
      <c r="D119" s="112"/>
      <c r="E119" s="89" t="str">
        <f>IF(E120&gt;G120,"○",IF(E120&lt;G120,"●",IF(E120="","","△")))</f>
        <v>○</v>
      </c>
      <c r="F119" s="89"/>
      <c r="G119" s="91"/>
      <c r="H119" s="88" t="str">
        <f>IF(H120&gt;J120,"○",IF(H120&lt;J120,"●",IF(H120="","","△")))</f>
        <v>○</v>
      </c>
      <c r="I119" s="89"/>
      <c r="J119" s="89"/>
      <c r="K119" s="90" t="str">
        <f>IF(K120&gt;M120,"○",IF(K120&lt;M120,"●",IF(K120="","","△")))</f>
        <v>○</v>
      </c>
      <c r="L119" s="89"/>
      <c r="M119" s="92"/>
      <c r="N119" s="90" t="str">
        <f>IF(N120&gt;P120,"○",IF(N120&lt;P120,"●",IF(N120="","","△")))</f>
        <v>○</v>
      </c>
      <c r="O119" s="89"/>
      <c r="P119" s="92"/>
      <c r="Q119" s="90" t="str">
        <f>IF(Q120&gt;S120,"○",IF(Q120&lt;S120,"●",IF(Q120="","","△")))</f>
        <v>○</v>
      </c>
      <c r="R119" s="89"/>
      <c r="S119" s="92"/>
      <c r="T119" s="90" t="str">
        <f>IF(T120&gt;V120,"○",IF(T120&lt;V120,"●",IF(T120="","","△")))</f>
        <v>○</v>
      </c>
      <c r="U119" s="89"/>
      <c r="V119" s="92"/>
      <c r="W119" s="106"/>
      <c r="X119" s="86"/>
      <c r="Y119" s="108"/>
      <c r="Z119" s="90" t="str">
        <f>IF(W121="○","●",IF(W121="●","○",IF(W121="","","△")))</f>
        <v>○</v>
      </c>
      <c r="AA119" s="89"/>
      <c r="AB119" s="92"/>
      <c r="AC119" s="93">
        <f>IF(COUNTIF(E119:AB119,"")=14,"",COUNTIF(E119:AB119,"○"))</f>
        <v>7</v>
      </c>
      <c r="AD119" s="93"/>
      <c r="AE119" s="93">
        <f>IF(COUNTIF(E119:AB119,"")=14,"",COUNTIF(E119:AB119,"●"))</f>
        <v>0</v>
      </c>
      <c r="AF119" s="93"/>
      <c r="AG119" s="93">
        <f>IF(COUNTIF(E119:AB119,"")=14,"",COUNTIF(E119:AB119,"△"))</f>
        <v>0</v>
      </c>
      <c r="AH119" s="93"/>
      <c r="AI119" s="93">
        <f>IF(COUNTIF(E119:AB119,"")=14,"",IF(E120="",0,E120)+IF(H120="",0,H120)+IF(K120="",0,K120)+IF(N120="",0,N120)+IF(Q120="",0,Q120)+IF(T120="",0,T120)+IF(W120="",0,W120)+IF(Z120="",0,Z120))</f>
        <v>22</v>
      </c>
      <c r="AJ119" s="93"/>
      <c r="AK119" s="93">
        <f>IF(COUNTIF(E119:AB119,"")=14,"",IF(G120="",0,G120)+IF(J120="",0,J120)+IF(M120="",0,M120)+IF(P120="",0,P120)+IF(S120="",0,S120)+IF(V120="",0,V120)+IF(Y120="",0,Y120)+IF(AB120="",0,AB120))</f>
        <v>2</v>
      </c>
      <c r="AL119" s="93"/>
      <c r="AM119" s="93">
        <f>IF(COUNTIF(E119:AB119,"")=14,"",AC119*3+AG119)</f>
        <v>21</v>
      </c>
      <c r="AN119" s="93"/>
      <c r="AO119" s="93">
        <f>IF(COUNTIF(E119:AB119,"")=14,"",AI119-AK119)</f>
        <v>20</v>
      </c>
      <c r="AP119" s="93"/>
      <c r="AQ119" s="94">
        <f>IF(COUNTIF(E119:AB119,"")=14,"",RANK(AS119,$AS$107:$AS$122,0))</f>
        <v>1</v>
      </c>
      <c r="AR119" s="95"/>
      <c r="AS119" s="96">
        <f>IF(COUNTIF(E119:AB119,"")=14,"",IF(AO119="",0,AM119*10000)+AO119*500+AM119*10)</f>
        <v>220210</v>
      </c>
    </row>
    <row r="120" spans="1:45" s="83" customFormat="1" ht="13.5" customHeight="1">
      <c r="A120" s="97"/>
      <c r="B120" s="85"/>
      <c r="C120" s="85"/>
      <c r="D120" s="85"/>
      <c r="E120" s="100">
        <v>1</v>
      </c>
      <c r="F120" s="101" t="s">
        <v>13</v>
      </c>
      <c r="G120" s="103">
        <v>0</v>
      </c>
      <c r="H120" s="100">
        <v>4</v>
      </c>
      <c r="I120" s="101" t="s">
        <v>13</v>
      </c>
      <c r="J120" s="100">
        <v>1</v>
      </c>
      <c r="K120" s="102">
        <v>6</v>
      </c>
      <c r="L120" s="101" t="s">
        <v>13</v>
      </c>
      <c r="M120" s="103">
        <v>0</v>
      </c>
      <c r="N120" s="100">
        <v>2</v>
      </c>
      <c r="O120" s="101" t="s">
        <v>13</v>
      </c>
      <c r="P120" s="103">
        <v>0</v>
      </c>
      <c r="Q120" s="100">
        <v>3</v>
      </c>
      <c r="R120" s="101" t="s">
        <v>13</v>
      </c>
      <c r="S120" s="103">
        <v>0</v>
      </c>
      <c r="T120" s="139">
        <v>1</v>
      </c>
      <c r="U120" s="101" t="s">
        <v>13</v>
      </c>
      <c r="V120" s="140">
        <v>0</v>
      </c>
      <c r="W120" s="107"/>
      <c r="X120" s="98"/>
      <c r="Y120" s="109"/>
      <c r="Z120" s="102">
        <f>IF(Y122="","",Y122)</f>
        <v>5</v>
      </c>
      <c r="AA120" s="101" t="s">
        <v>13</v>
      </c>
      <c r="AB120" s="103">
        <f>IF(W122="","",W122)</f>
        <v>1</v>
      </c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4"/>
      <c r="AR120" s="95"/>
      <c r="AS120" s="96"/>
    </row>
    <row r="121" spans="1:45" s="83" customFormat="1" ht="13.5" customHeight="1">
      <c r="A121" s="111" t="s">
        <v>54</v>
      </c>
      <c r="B121" s="112"/>
      <c r="C121" s="112"/>
      <c r="D121" s="112"/>
      <c r="E121" s="143">
        <f>IF(E122&gt;G122,"○",IF(E122&lt;G122,"●",IF(E122="","","△")))</f>
      </c>
      <c r="F121" s="143"/>
      <c r="G121" s="149"/>
      <c r="H121" s="88" t="str">
        <f>IF(H122&gt;J122,"○",IF(H122&lt;J122,"●",IF(H122="","","△")))</f>
        <v>●</v>
      </c>
      <c r="I121" s="89"/>
      <c r="J121" s="89"/>
      <c r="K121" s="90" t="str">
        <f>IF(K122&gt;M122,"○",IF(K122&lt;M122,"●",IF(K122="","","△")))</f>
        <v>△</v>
      </c>
      <c r="L121" s="89"/>
      <c r="M121" s="92"/>
      <c r="N121" s="90" t="str">
        <f>IF(N122&gt;P122,"○",IF(N122&lt;P122,"●",IF(N122="","","△")))</f>
        <v>●</v>
      </c>
      <c r="O121" s="89"/>
      <c r="P121" s="92"/>
      <c r="Q121" s="90" t="str">
        <f>IF(Q122&gt;S122,"○",IF(Q122&lt;S122,"●",IF(Q122="","","△")))</f>
        <v>●</v>
      </c>
      <c r="R121" s="89"/>
      <c r="S121" s="92"/>
      <c r="T121" s="90" t="str">
        <f>IF(T122&gt;V122,"○",IF(T122&lt;V122,"●",IF(T122="","","△")))</f>
        <v>●</v>
      </c>
      <c r="U121" s="89"/>
      <c r="V121" s="92"/>
      <c r="W121" s="90" t="str">
        <f>IF(W122&gt;Y122,"○",IF(W122&lt;Y122,"●",IF(W122="","","△")))</f>
        <v>●</v>
      </c>
      <c r="X121" s="89"/>
      <c r="Y121" s="92"/>
      <c r="Z121" s="106"/>
      <c r="AA121" s="86"/>
      <c r="AB121" s="108"/>
      <c r="AC121" s="93">
        <f>IF(COUNTIF(E121:AB121,"")=14,"",COUNTIF(E121:AB121,"○"))</f>
        <v>0</v>
      </c>
      <c r="AD121" s="93"/>
      <c r="AE121" s="93">
        <f>IF(COUNTIF(E121:AB121,"")=14,"",COUNTIF(E121:AB121,"●"))</f>
        <v>5</v>
      </c>
      <c r="AF121" s="93"/>
      <c r="AG121" s="93">
        <f>IF(COUNTIF(E121:AB121,"")=14,"",COUNTIF(E121:AB121,"△"))</f>
        <v>1</v>
      </c>
      <c r="AH121" s="93"/>
      <c r="AI121" s="93">
        <f>IF(COUNTIF(E121:AB121,"")=14,"",IF(E122="",0,E122)+IF(H122="",0,H122)+IF(K122="",0,K122)+IF(N122="",0,N122)+IF(Q122="",0,Q122)+IF(T122="",0,T122)+IF(W122="",0,W122)+IF(Z122="",0,Z122))</f>
        <v>4</v>
      </c>
      <c r="AJ121" s="93"/>
      <c r="AK121" s="93">
        <f>IF(COUNTIF(E121:AB121,"")=14,"",IF(G122="",0,G122)+IF(J122="",0,J122)+IF(M122="",0,M122)+IF(P122="",0,P122)+IF(S122="",0,S122)+IF(V122="",0,V122)+IF(Y122="",0,Y122)+IF(AB122="",0,AB122))</f>
        <v>39</v>
      </c>
      <c r="AL121" s="93"/>
      <c r="AM121" s="93">
        <f>IF(COUNTIF(E121:AB121,"")=14,"",AC121*3+AG121)</f>
        <v>1</v>
      </c>
      <c r="AN121" s="93"/>
      <c r="AO121" s="93">
        <f>IF(COUNTIF(E121:AB121,"")=14,"",AI121-AK121)</f>
        <v>-35</v>
      </c>
      <c r="AP121" s="93"/>
      <c r="AQ121" s="94">
        <f>IF(COUNTIF(E121:AB121,"")=14,"",RANK(AS121,$AS$107:$AS$122,0))</f>
        <v>8</v>
      </c>
      <c r="AR121" s="95"/>
      <c r="AS121" s="96">
        <f>IF(COUNTIF(E121:AB121,"")=14,"",IF(AO121="",0,AM121*10000)+AO121*500+AM121*10)</f>
        <v>-7490</v>
      </c>
    </row>
    <row r="122" spans="1:45" s="83" customFormat="1" ht="13.5" customHeight="1" thickBot="1">
      <c r="A122" s="121"/>
      <c r="B122" s="122"/>
      <c r="C122" s="122"/>
      <c r="D122" s="122"/>
      <c r="E122" s="167"/>
      <c r="F122" s="168" t="s">
        <v>13</v>
      </c>
      <c r="G122" s="169"/>
      <c r="H122" s="123">
        <v>0</v>
      </c>
      <c r="I122" s="124" t="s">
        <v>13</v>
      </c>
      <c r="J122" s="123">
        <v>3</v>
      </c>
      <c r="K122" s="126">
        <v>1</v>
      </c>
      <c r="L122" s="124" t="s">
        <v>13</v>
      </c>
      <c r="M122" s="125">
        <v>1</v>
      </c>
      <c r="N122" s="123">
        <v>2</v>
      </c>
      <c r="O122" s="124" t="s">
        <v>13</v>
      </c>
      <c r="P122" s="125">
        <v>10</v>
      </c>
      <c r="Q122" s="123">
        <v>0</v>
      </c>
      <c r="R122" s="124" t="s">
        <v>13</v>
      </c>
      <c r="S122" s="125">
        <v>11</v>
      </c>
      <c r="T122" s="127">
        <v>0</v>
      </c>
      <c r="U122" s="124" t="s">
        <v>13</v>
      </c>
      <c r="V122" s="128">
        <v>9</v>
      </c>
      <c r="W122" s="127">
        <v>1</v>
      </c>
      <c r="X122" s="124" t="s">
        <v>13</v>
      </c>
      <c r="Y122" s="128">
        <v>5</v>
      </c>
      <c r="Z122" s="129"/>
      <c r="AA122" s="130"/>
      <c r="AB122" s="131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3"/>
      <c r="AR122" s="134"/>
      <c r="AS122" s="96"/>
    </row>
    <row r="123" ht="13.5">
      <c r="D123" s="71" t="s">
        <v>245</v>
      </c>
    </row>
    <row r="124" ht="14.25" thickBot="1"/>
    <row r="125" spans="1:45" s="83" customFormat="1" ht="13.5" customHeight="1">
      <c r="A125" s="135" t="s">
        <v>55</v>
      </c>
      <c r="B125" s="136"/>
      <c r="C125" s="136"/>
      <c r="D125" s="136"/>
      <c r="E125" s="75" t="str">
        <f>A126</f>
        <v>ＦＣ　ＶＩＤＡ</v>
      </c>
      <c r="F125" s="76"/>
      <c r="G125" s="77"/>
      <c r="H125" s="75" t="str">
        <f>A128</f>
        <v>あきる野ＦＣ</v>
      </c>
      <c r="I125" s="76"/>
      <c r="J125" s="77"/>
      <c r="K125" s="78" t="str">
        <f>A130</f>
        <v>ＶＩＧＯＲＥ</v>
      </c>
      <c r="L125" s="76"/>
      <c r="M125" s="77"/>
      <c r="N125" s="78" t="str">
        <f>A132</f>
        <v>ＦＣ GONA</v>
      </c>
      <c r="O125" s="76"/>
      <c r="P125" s="77"/>
      <c r="Q125" s="78" t="str">
        <f>A134</f>
        <v>青梅ＦＣ</v>
      </c>
      <c r="R125" s="76"/>
      <c r="S125" s="76"/>
      <c r="T125" s="78" t="str">
        <f>A136</f>
        <v>ＰＯＭＢＡ立川</v>
      </c>
      <c r="U125" s="76"/>
      <c r="V125" s="76"/>
      <c r="W125" s="78" t="str">
        <f>A138</f>
        <v>あきる野東中</v>
      </c>
      <c r="X125" s="76"/>
      <c r="Y125" s="76"/>
      <c r="Z125" s="78" t="str">
        <f>A140</f>
        <v>東海大菅生中</v>
      </c>
      <c r="AA125" s="76"/>
      <c r="AB125" s="76"/>
      <c r="AC125" s="79" t="s">
        <v>5</v>
      </c>
      <c r="AD125" s="79"/>
      <c r="AE125" s="79" t="s">
        <v>6</v>
      </c>
      <c r="AF125" s="79"/>
      <c r="AG125" s="79" t="s">
        <v>7</v>
      </c>
      <c r="AH125" s="79"/>
      <c r="AI125" s="79" t="s">
        <v>8</v>
      </c>
      <c r="AJ125" s="79"/>
      <c r="AK125" s="79" t="s">
        <v>9</v>
      </c>
      <c r="AL125" s="79"/>
      <c r="AM125" s="79" t="s">
        <v>10</v>
      </c>
      <c r="AN125" s="79"/>
      <c r="AO125" s="80" t="s">
        <v>11</v>
      </c>
      <c r="AP125" s="80"/>
      <c r="AQ125" s="79" t="s">
        <v>12</v>
      </c>
      <c r="AR125" s="81"/>
      <c r="AS125" s="82"/>
    </row>
    <row r="126" spans="1:45" s="83" customFormat="1" ht="13.5" customHeight="1">
      <c r="A126" s="84" t="s">
        <v>237</v>
      </c>
      <c r="B126" s="85"/>
      <c r="C126" s="85"/>
      <c r="D126" s="85"/>
      <c r="E126" s="86"/>
      <c r="F126" s="86"/>
      <c r="G126" s="87"/>
      <c r="H126" s="88" t="str">
        <f>IF(E128="○","●",IF(E128="●","○",IF(E128="","","△")))</f>
        <v>○</v>
      </c>
      <c r="I126" s="89"/>
      <c r="J126" s="89"/>
      <c r="K126" s="90" t="str">
        <f>IF(E130="○","●",IF(E130="●","○",IF(E130="","","△")))</f>
        <v>○</v>
      </c>
      <c r="L126" s="89"/>
      <c r="M126" s="91"/>
      <c r="N126" s="88" t="str">
        <f>IF(E132="○","●",IF(E132="●","○",IF(E132="","","△")))</f>
        <v>○</v>
      </c>
      <c r="O126" s="89"/>
      <c r="P126" s="92"/>
      <c r="Q126" s="89" t="str">
        <f>IF(E134="○","●",IF(E134="●","○",IF(E134="","","△")))</f>
        <v>○</v>
      </c>
      <c r="R126" s="89"/>
      <c r="S126" s="89"/>
      <c r="T126" s="88" t="str">
        <f>IF(E136="○","●",IF(E136="●","○",IF(E136="","","△")))</f>
        <v>●</v>
      </c>
      <c r="U126" s="89"/>
      <c r="V126" s="89"/>
      <c r="W126" s="90" t="str">
        <f>IF(E138="○","●",IF(E138="●","○",IF(E138="","","△")))</f>
        <v>○</v>
      </c>
      <c r="X126" s="89"/>
      <c r="Y126" s="92"/>
      <c r="Z126" s="90" t="str">
        <f>IF(E140="○","●",IF(E140="●","○",IF(E140="","","△")))</f>
        <v>○</v>
      </c>
      <c r="AA126" s="89"/>
      <c r="AB126" s="92"/>
      <c r="AC126" s="93">
        <f>IF(COUNTIF(E126:AB126,"")=14,"",COUNTIF(E126:AB126,"○"))</f>
        <v>6</v>
      </c>
      <c r="AD126" s="93"/>
      <c r="AE126" s="93">
        <f>IF(COUNTIF(E126:AB126,"")=14,"",COUNTIF(E126:AB126,"●"))</f>
        <v>1</v>
      </c>
      <c r="AF126" s="93"/>
      <c r="AG126" s="93">
        <f>IF(COUNTIF(E126:AB126,"")=14,"",COUNTIF(E126:AB126,"△"))</f>
        <v>0</v>
      </c>
      <c r="AH126" s="93"/>
      <c r="AI126" s="93">
        <f>IF(COUNTIF(E126:AB126,"")=14,"",IF(E127="",0,E127)+IF(H127="",0,H127)+IF(K127="",0,K127)+IF(N127="",0,N127)+IF(Q127="",0,Q127)+IF(T127="",0,T127)+IF(W127="",0,W127)+IF(Z127="",0,Z127))</f>
        <v>27</v>
      </c>
      <c r="AJ126" s="93"/>
      <c r="AK126" s="93">
        <f>IF(COUNTIF(E126:AB126,"")=14,"",IF(G127="",0,G127)+IF(J127="",0,J127)+IF(M127="",0,M127)+IF(P127="",0,P127)+IF(S127="",0,S127)+IF(V127="",0,V127)+IF(Y127="",0,Y127)+IF(AB127="",0,AB127))</f>
        <v>7</v>
      </c>
      <c r="AL126" s="93"/>
      <c r="AM126" s="93">
        <f>IF(COUNTIF(E126:AB126,"")=14,"",AC126*3+AG126)</f>
        <v>18</v>
      </c>
      <c r="AN126" s="93"/>
      <c r="AO126" s="93">
        <f>IF(COUNTIF(E126:AB126,"")=14,"",AI126-AK126)</f>
        <v>20</v>
      </c>
      <c r="AP126" s="93"/>
      <c r="AQ126" s="94">
        <f>IF(COUNTIF(E126:AB126,"")=14,"",RANK(AS126,$AS$126:$AS$141,0))</f>
        <v>1</v>
      </c>
      <c r="AR126" s="95"/>
      <c r="AS126" s="96">
        <f>IF(COUNTIF(E126:AB126,"")=14,"",IF(AO126="",0,AM126*10000)+AO126*500+AM126*10)</f>
        <v>190180</v>
      </c>
    </row>
    <row r="127" spans="1:45" s="83" customFormat="1" ht="13.5" customHeight="1">
      <c r="A127" s="97"/>
      <c r="B127" s="85"/>
      <c r="C127" s="85"/>
      <c r="D127" s="85"/>
      <c r="E127" s="98"/>
      <c r="F127" s="98"/>
      <c r="G127" s="99"/>
      <c r="H127" s="100">
        <f>IF(G129="","",G129)</f>
        <v>5</v>
      </c>
      <c r="I127" s="101" t="s">
        <v>13</v>
      </c>
      <c r="J127" s="100">
        <f>IF(E129="","",E129)</f>
        <v>1</v>
      </c>
      <c r="K127" s="102">
        <f>IF(G131="","",G131)</f>
        <v>1</v>
      </c>
      <c r="L127" s="101" t="s">
        <v>13</v>
      </c>
      <c r="M127" s="103">
        <f>IF(E131="","",E131)</f>
        <v>0</v>
      </c>
      <c r="N127" s="100">
        <f>IF(G133="","",G133)</f>
        <v>2</v>
      </c>
      <c r="O127" s="101" t="s">
        <v>13</v>
      </c>
      <c r="P127" s="103">
        <f>IF(E133="","",E133)</f>
        <v>1</v>
      </c>
      <c r="Q127" s="100">
        <f>IF(G135="","",G135)</f>
        <v>12</v>
      </c>
      <c r="R127" s="101" t="s">
        <v>13</v>
      </c>
      <c r="S127" s="103">
        <f>IF(E135="","",E135)</f>
        <v>1</v>
      </c>
      <c r="T127" s="100">
        <f>IF(G137="","",G137)</f>
        <v>0</v>
      </c>
      <c r="U127" s="101" t="s">
        <v>13</v>
      </c>
      <c r="V127" s="100">
        <f>IF(E137="","",E137)</f>
        <v>2</v>
      </c>
      <c r="W127" s="102">
        <f>IF(G139="","",G139)</f>
        <v>4</v>
      </c>
      <c r="X127" s="101" t="s">
        <v>13</v>
      </c>
      <c r="Y127" s="103">
        <f>IF(E139="","",E139)</f>
        <v>0</v>
      </c>
      <c r="Z127" s="102">
        <f>IF(G141="","",G141)</f>
        <v>3</v>
      </c>
      <c r="AA127" s="101" t="s">
        <v>13</v>
      </c>
      <c r="AB127" s="103">
        <f>IF(E141="","",E141)</f>
        <v>2</v>
      </c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4"/>
      <c r="AR127" s="95"/>
      <c r="AS127" s="96"/>
    </row>
    <row r="128" spans="1:45" s="83" customFormat="1" ht="13.5" customHeight="1">
      <c r="A128" s="84" t="s">
        <v>1</v>
      </c>
      <c r="B128" s="85"/>
      <c r="C128" s="85"/>
      <c r="D128" s="85"/>
      <c r="E128" s="89" t="str">
        <f>IF(E129&gt;G129,"○",IF(E129&lt;G129,"●",IF(E129="","","△")))</f>
        <v>●</v>
      </c>
      <c r="F128" s="89"/>
      <c r="G128" s="92"/>
      <c r="H128" s="104"/>
      <c r="I128" s="86"/>
      <c r="J128" s="86"/>
      <c r="K128" s="90" t="str">
        <f>IF(H130="○","●",IF(H130="●","○",IF(H130="","","△")))</f>
        <v>△</v>
      </c>
      <c r="L128" s="89"/>
      <c r="M128" s="91"/>
      <c r="N128" s="88" t="str">
        <f>IF(H132="○","●",IF(H132="●","○",IF(H132="","","△")))</f>
        <v>●</v>
      </c>
      <c r="O128" s="89"/>
      <c r="P128" s="92"/>
      <c r="Q128" s="89" t="str">
        <f>IF(H134="○","●",IF(H134="●","○",IF(H134="","","△")))</f>
        <v>△</v>
      </c>
      <c r="R128" s="89"/>
      <c r="S128" s="92"/>
      <c r="T128" s="89" t="str">
        <f>IF(H136="○","●",IF(H136="●","○",IF(H136="","","△")))</f>
        <v>●</v>
      </c>
      <c r="U128" s="89"/>
      <c r="V128" s="89"/>
      <c r="W128" s="90" t="str">
        <f>IF(H138="○","●",IF(H138="●","○",IF(H138="","","△")))</f>
        <v>△</v>
      </c>
      <c r="X128" s="89"/>
      <c r="Y128" s="92"/>
      <c r="Z128" s="90" t="str">
        <f>IF(H140="○","●",IF(H140="●","○",IF(H140="","","△")))</f>
        <v>●</v>
      </c>
      <c r="AA128" s="89"/>
      <c r="AB128" s="92"/>
      <c r="AC128" s="93">
        <f>IF(COUNTIF(E128:AB128,"")=14,"",COUNTIF(E128:AB128,"○"))</f>
        <v>0</v>
      </c>
      <c r="AD128" s="93"/>
      <c r="AE128" s="93">
        <f>IF(COUNTIF(E128:AB128,"")=14,"",COUNTIF(E128:AB128,"●"))</f>
        <v>4</v>
      </c>
      <c r="AF128" s="93"/>
      <c r="AG128" s="93">
        <f>IF(COUNTIF(E128:AB128,"")=14,"",COUNTIF(E128:AB128,"△"))</f>
        <v>3</v>
      </c>
      <c r="AH128" s="93"/>
      <c r="AI128" s="93">
        <f>IF(COUNTIF(E128:AB128,"")=14,"",IF(E129="",0,E129)+IF(H129="",0,H129)+IF(K129="",0,K129)+IF(N129="",0,N129)+IF(Q129="",0,Q129)+IF(T129="",0,T129)+IF(W129="",0,W129)+IF(Z129="",0,Z129))</f>
        <v>8</v>
      </c>
      <c r="AJ128" s="93"/>
      <c r="AK128" s="93">
        <f>IF(COUNTIF(E128:AB128,"")=14,"",IF(G129="",0,G129)+IF(J129="",0,J129)+IF(M129="",0,M129)+IF(P129="",0,P129)+IF(S129="",0,S129)+IF(V129="",0,V129)+IF(Y129="",0,Y129)+IF(AB129="",0,AB129))</f>
        <v>17</v>
      </c>
      <c r="AL128" s="93"/>
      <c r="AM128" s="93">
        <f>IF(COUNTIF(E128:AB128,"")=14,"",AC128*3+AG128)</f>
        <v>3</v>
      </c>
      <c r="AN128" s="93"/>
      <c r="AO128" s="93">
        <f>IF(COUNTIF(E128:AB128,"")=14,"",AI128-AK128)</f>
        <v>-9</v>
      </c>
      <c r="AP128" s="93"/>
      <c r="AQ128" s="94">
        <f>IF(COUNTIF(E128:AB128,"")=14,"",RANK(AS128,$AS$126:$AS$141,0))</f>
        <v>7</v>
      </c>
      <c r="AR128" s="95"/>
      <c r="AS128" s="96">
        <f>IF(COUNTIF(E128:AB128,"")=14,"",IF(AO128="",0,AM128*10000)+AO128*500+AM128*10)</f>
        <v>25530</v>
      </c>
    </row>
    <row r="129" spans="1:45" s="83" customFormat="1" ht="13.5" customHeight="1">
      <c r="A129" s="97"/>
      <c r="B129" s="85"/>
      <c r="C129" s="85"/>
      <c r="D129" s="85"/>
      <c r="E129" s="100">
        <v>1</v>
      </c>
      <c r="F129" s="101" t="s">
        <v>13</v>
      </c>
      <c r="G129" s="103">
        <v>5</v>
      </c>
      <c r="H129" s="105"/>
      <c r="I129" s="98"/>
      <c r="J129" s="98"/>
      <c r="K129" s="102">
        <f>IF(J131="","",J131)</f>
        <v>2</v>
      </c>
      <c r="L129" s="101" t="s">
        <v>13</v>
      </c>
      <c r="M129" s="103">
        <f>IF(H131="","",H131)</f>
        <v>2</v>
      </c>
      <c r="N129" s="100">
        <f>IF(J133="","",J133)</f>
        <v>0</v>
      </c>
      <c r="O129" s="101" t="s">
        <v>13</v>
      </c>
      <c r="P129" s="103">
        <f>IF(H133="","",H133)</f>
        <v>1</v>
      </c>
      <c r="Q129" s="100">
        <f>IF(J135="","",J135)</f>
        <v>1</v>
      </c>
      <c r="R129" s="101" t="s">
        <v>13</v>
      </c>
      <c r="S129" s="103">
        <f>IF(H135="","",H135)</f>
        <v>1</v>
      </c>
      <c r="T129" s="100">
        <f>IF(J137="","",J137)</f>
        <v>2</v>
      </c>
      <c r="U129" s="101" t="s">
        <v>13</v>
      </c>
      <c r="V129" s="100">
        <f>IF(H137="","",H137)</f>
        <v>3</v>
      </c>
      <c r="W129" s="102">
        <f>IF(J139="","",J139)</f>
        <v>2</v>
      </c>
      <c r="X129" s="101" t="s">
        <v>13</v>
      </c>
      <c r="Y129" s="103">
        <f>IF(H139="","",H139)</f>
        <v>2</v>
      </c>
      <c r="Z129" s="102">
        <f>IF(J141="","",J141)</f>
        <v>0</v>
      </c>
      <c r="AA129" s="101" t="s">
        <v>13</v>
      </c>
      <c r="AB129" s="103">
        <f>IF(H141="","",H141)</f>
        <v>3</v>
      </c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4"/>
      <c r="AR129" s="95"/>
      <c r="AS129" s="96"/>
    </row>
    <row r="130" spans="1:45" s="83" customFormat="1" ht="13.5" customHeight="1">
      <c r="A130" s="84" t="s">
        <v>241</v>
      </c>
      <c r="B130" s="85"/>
      <c r="C130" s="85"/>
      <c r="D130" s="85"/>
      <c r="E130" s="89" t="str">
        <f>IF(E131&gt;G131,"○",IF(E131&lt;G131,"●",IF(E131="","","△")))</f>
        <v>●</v>
      </c>
      <c r="F130" s="89"/>
      <c r="G130" s="91"/>
      <c r="H130" s="88" t="str">
        <f>IF(H131&gt;J131,"○",IF(H131&lt;J131,"●",IF(H131="","","△")))</f>
        <v>△</v>
      </c>
      <c r="I130" s="89"/>
      <c r="J130" s="89"/>
      <c r="K130" s="106"/>
      <c r="L130" s="86"/>
      <c r="M130" s="87"/>
      <c r="N130" s="88" t="str">
        <f>IF(K132="○","●",IF(K132="●","○",IF(K132="","","△")))</f>
        <v>○</v>
      </c>
      <c r="O130" s="89"/>
      <c r="P130" s="92"/>
      <c r="Q130" s="89" t="str">
        <f>IF(K134="○","●",IF(K134="●","○",IF(K134="","","△")))</f>
        <v>○</v>
      </c>
      <c r="R130" s="89"/>
      <c r="S130" s="92"/>
      <c r="T130" s="89" t="str">
        <f>IF(K136="○","●",IF(K136="●","○",IF(K136="","","△")))</f>
        <v>●</v>
      </c>
      <c r="U130" s="89"/>
      <c r="V130" s="89"/>
      <c r="W130" s="90" t="str">
        <f>IF(K138="○","●",IF(K138="●","○",IF(K138="","","△")))</f>
        <v>○</v>
      </c>
      <c r="X130" s="89"/>
      <c r="Y130" s="92"/>
      <c r="Z130" s="90" t="str">
        <f>IF(K140="○","●",IF(K140="●","○",IF(K140="","","△")))</f>
        <v>●</v>
      </c>
      <c r="AA130" s="89"/>
      <c r="AB130" s="92"/>
      <c r="AC130" s="93">
        <f>IF(COUNTIF(E130:AB130,"")=14,"",COUNTIF(E130:AB130,"○"))</f>
        <v>3</v>
      </c>
      <c r="AD130" s="93"/>
      <c r="AE130" s="93">
        <f>IF(COUNTIF(E130:AB130,"")=14,"",COUNTIF(E130:AB130,"●"))</f>
        <v>3</v>
      </c>
      <c r="AF130" s="93"/>
      <c r="AG130" s="93">
        <f>IF(COUNTIF(E130:AB130,"")=14,"",COUNTIF(E130:AB130,"△"))</f>
        <v>1</v>
      </c>
      <c r="AH130" s="93"/>
      <c r="AI130" s="93">
        <f>IF(COUNTIF(E130:AB130,"")=14,"",IF(E131="",0,E131)+IF(H131="",0,H131)+IF(K131="",0,K131)+IF(N131="",0,N131)+IF(Q131="",0,Q131)+IF(T131="",0,T131)+IF(W131="",0,W131)+IF(Z131="",0,Z131))</f>
        <v>13</v>
      </c>
      <c r="AJ130" s="93"/>
      <c r="AK130" s="93">
        <f>IF(COUNTIF(E130:AB130,"")=14,"",IF(G131="",0,G131)+IF(J131="",0,J131)+IF(M131="",0,M131)+IF(P131="",0,P131)+IF(S131="",0,S131)+IF(V131="",0,V131)+IF(Y131="",0,Y131)+IF(AB131="",0,AB131))</f>
        <v>14</v>
      </c>
      <c r="AL130" s="93"/>
      <c r="AM130" s="93">
        <f>IF(COUNTIF(E130:AB130,"")=14,"",AC130*3+AG130)</f>
        <v>10</v>
      </c>
      <c r="AN130" s="93"/>
      <c r="AO130" s="93">
        <f>IF(COUNTIF(E130:AB130,"")=14,"",AI130-AK130)</f>
        <v>-1</v>
      </c>
      <c r="AP130" s="93"/>
      <c r="AQ130" s="94">
        <f>IF(COUNTIF(E130:AB130,"")=14,"",RANK(AS130,$AS$126:$AS$141,0))</f>
        <v>5</v>
      </c>
      <c r="AR130" s="95"/>
      <c r="AS130" s="96">
        <f>IF(COUNTIF(E130:AB130,"")=14,"",IF(AO130="",0,AM130*10000)+AO130*500+AM130*10)</f>
        <v>99600</v>
      </c>
    </row>
    <row r="131" spans="1:45" s="83" customFormat="1" ht="13.5" customHeight="1">
      <c r="A131" s="97"/>
      <c r="B131" s="85"/>
      <c r="C131" s="85"/>
      <c r="D131" s="85"/>
      <c r="E131" s="170">
        <v>0</v>
      </c>
      <c r="F131" s="101" t="s">
        <v>13</v>
      </c>
      <c r="G131" s="103">
        <v>1</v>
      </c>
      <c r="H131" s="100">
        <v>2</v>
      </c>
      <c r="I131" s="101" t="s">
        <v>13</v>
      </c>
      <c r="J131" s="100">
        <v>2</v>
      </c>
      <c r="K131" s="107"/>
      <c r="L131" s="98"/>
      <c r="M131" s="99"/>
      <c r="N131" s="100">
        <f>IF(M133="","",M133)</f>
        <v>3</v>
      </c>
      <c r="O131" s="101" t="s">
        <v>13</v>
      </c>
      <c r="P131" s="103">
        <f>IF(K133="","",K133)</f>
        <v>1</v>
      </c>
      <c r="Q131" s="100">
        <f>IF(M135="","",M135)</f>
        <v>4</v>
      </c>
      <c r="R131" s="101" t="s">
        <v>13</v>
      </c>
      <c r="S131" s="103">
        <f>IF(K135="","",K135)</f>
        <v>1</v>
      </c>
      <c r="T131" s="100">
        <f>IF(M137="","",M137)</f>
        <v>0</v>
      </c>
      <c r="U131" s="101" t="s">
        <v>13</v>
      </c>
      <c r="V131" s="100">
        <f>IF(K137="","",K137)</f>
        <v>3</v>
      </c>
      <c r="W131" s="102">
        <f>IF(M139="","",M139)</f>
        <v>2</v>
      </c>
      <c r="X131" s="101" t="s">
        <v>13</v>
      </c>
      <c r="Y131" s="103">
        <f>IF(K139="","",K139)</f>
        <v>1</v>
      </c>
      <c r="Z131" s="102">
        <f>IF(M141="","",M141)</f>
        <v>2</v>
      </c>
      <c r="AA131" s="101" t="s">
        <v>13</v>
      </c>
      <c r="AB131" s="103">
        <f>IF(K141="","",K141)</f>
        <v>5</v>
      </c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4"/>
      <c r="AR131" s="95"/>
      <c r="AS131" s="96"/>
    </row>
    <row r="132" spans="1:45" s="83" customFormat="1" ht="13.5" customHeight="1">
      <c r="A132" s="84" t="s">
        <v>242</v>
      </c>
      <c r="B132" s="85"/>
      <c r="C132" s="85"/>
      <c r="D132" s="85"/>
      <c r="E132" s="89" t="str">
        <f>IF(E133&gt;G133,"○",IF(E133&lt;G133,"●",IF(E133="","","△")))</f>
        <v>●</v>
      </c>
      <c r="F132" s="89"/>
      <c r="G132" s="91"/>
      <c r="H132" s="88" t="str">
        <f>IF(H133&gt;J133,"○",IF(H133&lt;J133,"●",IF(H133="","","△")))</f>
        <v>○</v>
      </c>
      <c r="I132" s="89"/>
      <c r="J132" s="89"/>
      <c r="K132" s="90" t="str">
        <f>IF(K133&gt;M133,"○",IF(K133&lt;M133,"●",IF(K133="","","△")))</f>
        <v>●</v>
      </c>
      <c r="L132" s="89"/>
      <c r="M132" s="92"/>
      <c r="N132" s="104"/>
      <c r="O132" s="86"/>
      <c r="P132" s="108"/>
      <c r="Q132" s="88" t="str">
        <f>IF(N134="○","●",IF(N134="●","○",IF(N134="","","△")))</f>
        <v>○</v>
      </c>
      <c r="R132" s="89"/>
      <c r="S132" s="92"/>
      <c r="T132" s="89" t="str">
        <f>IF(N136="○","●",IF(N136="●","○",IF(N136="","","△")))</f>
        <v>○</v>
      </c>
      <c r="U132" s="89"/>
      <c r="V132" s="89"/>
      <c r="W132" s="90" t="str">
        <f>IF(N138="○","●",IF(N138="●","○",IF(N138="","","△")))</f>
        <v>○</v>
      </c>
      <c r="X132" s="89"/>
      <c r="Y132" s="92"/>
      <c r="Z132" s="90" t="str">
        <f>IF(N140="○","●",IF(N140="●","○",IF(N140="","","△")))</f>
        <v>△</v>
      </c>
      <c r="AA132" s="89"/>
      <c r="AB132" s="92"/>
      <c r="AC132" s="93">
        <f>IF(COUNTIF(E132:AB132,"")=14,"",COUNTIF(E132:AB132,"○"))</f>
        <v>4</v>
      </c>
      <c r="AD132" s="93"/>
      <c r="AE132" s="93">
        <f>IF(COUNTIF(E132:AB132,"")=14,"",COUNTIF(E132:AB132,"●"))</f>
        <v>2</v>
      </c>
      <c r="AF132" s="93"/>
      <c r="AG132" s="93">
        <f>IF(COUNTIF(E132:AB132,"")=14,"",COUNTIF(E132:AB132,"△"))</f>
        <v>1</v>
      </c>
      <c r="AH132" s="93"/>
      <c r="AI132" s="93">
        <f>IF(COUNTIF(E132:AB132,"")=14,"",IF(E133="",0,E133)+IF(H133="",0,H133)+IF(K133="",0,K133)+IF(N133="",0,N133)+IF(Q133="",0,Q133)+IF(T133="",0,T133)+IF(W133="",0,W133)+IF(Z133="",0,Z133))</f>
        <v>20</v>
      </c>
      <c r="AJ132" s="93"/>
      <c r="AK132" s="93">
        <f>IF(COUNTIF(E132:AB132,"")=14,"",IF(G133="",0,G133)+IF(J133="",0,J133)+IF(M133="",0,M133)+IF(P133="",0,P133)+IF(S133="",0,S133)+IF(V133="",0,V133)+IF(Y133="",0,Y133)+IF(AB133="",0,AB133))</f>
        <v>11</v>
      </c>
      <c r="AL132" s="93"/>
      <c r="AM132" s="93">
        <f>IF(COUNTIF(E132:AB132,"")=14,"",AC132*3+AG132)</f>
        <v>13</v>
      </c>
      <c r="AN132" s="93"/>
      <c r="AO132" s="93">
        <f>IF(COUNTIF(E132:AB132,"")=14,"",AI132-AK132)</f>
        <v>9</v>
      </c>
      <c r="AP132" s="93"/>
      <c r="AQ132" s="94">
        <f>IF(COUNTIF(E132:AB132,"")=14,"",RANK(AS132,$AS$126:$AS$141,0))</f>
        <v>4</v>
      </c>
      <c r="AR132" s="95"/>
      <c r="AS132" s="96">
        <f>IF(COUNTIF(E132:AB132,"")=14,"",IF(AO132="",0,AM132*10000)+AO132*500+AM132*10)</f>
        <v>134630</v>
      </c>
    </row>
    <row r="133" spans="1:45" s="83" customFormat="1" ht="13.5" customHeight="1">
      <c r="A133" s="97"/>
      <c r="B133" s="85"/>
      <c r="C133" s="85"/>
      <c r="D133" s="85"/>
      <c r="E133" s="100">
        <v>1</v>
      </c>
      <c r="F133" s="101" t="s">
        <v>13</v>
      </c>
      <c r="G133" s="103">
        <v>2</v>
      </c>
      <c r="H133" s="100">
        <v>1</v>
      </c>
      <c r="I133" s="101" t="s">
        <v>13</v>
      </c>
      <c r="J133" s="100">
        <v>0</v>
      </c>
      <c r="K133" s="102">
        <v>1</v>
      </c>
      <c r="L133" s="101" t="s">
        <v>13</v>
      </c>
      <c r="M133" s="103">
        <v>3</v>
      </c>
      <c r="N133" s="105"/>
      <c r="O133" s="98"/>
      <c r="P133" s="109"/>
      <c r="Q133" s="100">
        <f>IF(P135="","",P135)</f>
        <v>5</v>
      </c>
      <c r="R133" s="101" t="s">
        <v>13</v>
      </c>
      <c r="S133" s="100">
        <f>IF(N135="","",N135)</f>
        <v>1</v>
      </c>
      <c r="T133" s="102">
        <f>IF(P137="","",P137)</f>
        <v>4</v>
      </c>
      <c r="U133" s="101" t="s">
        <v>13</v>
      </c>
      <c r="V133" s="100">
        <f>IF(N137="","",N137)</f>
        <v>3</v>
      </c>
      <c r="W133" s="102">
        <f>IF(P139="","",P139)</f>
        <v>6</v>
      </c>
      <c r="X133" s="101" t="s">
        <v>13</v>
      </c>
      <c r="Y133" s="103">
        <f>IF(N139="","",N139)</f>
        <v>0</v>
      </c>
      <c r="Z133" s="102">
        <f>IF(P141="","",P141)</f>
        <v>2</v>
      </c>
      <c r="AA133" s="101" t="s">
        <v>13</v>
      </c>
      <c r="AB133" s="103">
        <f>IF(N141="","",N141)</f>
        <v>2</v>
      </c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4"/>
      <c r="AR133" s="95"/>
      <c r="AS133" s="96"/>
    </row>
    <row r="134" spans="1:45" s="83" customFormat="1" ht="13.5" customHeight="1">
      <c r="A134" s="84" t="s">
        <v>4</v>
      </c>
      <c r="B134" s="85"/>
      <c r="C134" s="85"/>
      <c r="D134" s="85"/>
      <c r="E134" s="89" t="str">
        <f>IF(E135&gt;G135,"○",IF(E135&lt;G135,"●",IF(E135="","","△")))</f>
        <v>●</v>
      </c>
      <c r="F134" s="89"/>
      <c r="G134" s="91"/>
      <c r="H134" s="88" t="str">
        <f>IF(H135&gt;J135,"○",IF(H135&lt;J135,"●",IF(H135="","","△")))</f>
        <v>△</v>
      </c>
      <c r="I134" s="89"/>
      <c r="J134" s="89"/>
      <c r="K134" s="90" t="str">
        <f>IF(K135&gt;M135,"○",IF(K135&lt;M135,"●",IF(K135="","","△")))</f>
        <v>●</v>
      </c>
      <c r="L134" s="89"/>
      <c r="M134" s="92"/>
      <c r="N134" s="90" t="str">
        <f>IF(N135&gt;P135,"○",IF(N135&lt;P135,"●",IF(N135="","","△")))</f>
        <v>●</v>
      </c>
      <c r="O134" s="89"/>
      <c r="P134" s="92"/>
      <c r="Q134" s="86"/>
      <c r="R134" s="86"/>
      <c r="S134" s="108"/>
      <c r="T134" s="89" t="str">
        <f>IF(Q136="○","●",IF(Q136="●","○",IF(Q136="","","△")))</f>
        <v>●</v>
      </c>
      <c r="U134" s="89"/>
      <c r="V134" s="89"/>
      <c r="W134" s="90" t="str">
        <f>IF(Q138="○","●",IF(Q138="●","○",IF(Q138="","","△")))</f>
        <v>●</v>
      </c>
      <c r="X134" s="89"/>
      <c r="Y134" s="92"/>
      <c r="Z134" s="90" t="str">
        <f>IF(Q140="○","●",IF(Q140="●","○",IF(Q140="","","△")))</f>
        <v>●</v>
      </c>
      <c r="AA134" s="89"/>
      <c r="AB134" s="92"/>
      <c r="AC134" s="93">
        <f>IF(COUNTIF(E134:AB134,"")=14,"",COUNTIF(E134:AB134,"○"))</f>
        <v>0</v>
      </c>
      <c r="AD134" s="93"/>
      <c r="AE134" s="93">
        <f>IF(COUNTIF(E134:AB134,"")=14,"",COUNTIF(E134:AB134,"●"))</f>
        <v>6</v>
      </c>
      <c r="AF134" s="93"/>
      <c r="AG134" s="93">
        <f>IF(COUNTIF(E134:AB134,"")=14,"",COUNTIF(E134:AB134,"△"))</f>
        <v>1</v>
      </c>
      <c r="AH134" s="93"/>
      <c r="AI134" s="93">
        <f>IF(COUNTIF(E134:AB134,"")=14,"",IF(E135="",0,E135)+IF(H135="",0,H135)+IF(K135="",0,K135)+IF(N135="",0,N135)+IF(Q135="",0,Q135)+IF(T135="",0,T135)+IF(W135="",0,W135)+IF(Z135="",0,Z135))</f>
        <v>7</v>
      </c>
      <c r="AJ134" s="93"/>
      <c r="AK134" s="93">
        <f>IF(COUNTIF(E134:AB134,"")=14,"",IF(G135="",0,G135)+IF(J135="",0,J135)+IF(M135="",0,M135)+IF(P135="",0,P135)+IF(S135="",0,S135)+IF(V135="",0,V135)+IF(Y135="",0,Y135)+IF(AB135="",0,AB135))</f>
        <v>35</v>
      </c>
      <c r="AL134" s="93"/>
      <c r="AM134" s="93">
        <f>IF(COUNTIF(E134:AB134,"")=14,"",AC134*3+AG134)</f>
        <v>1</v>
      </c>
      <c r="AN134" s="93"/>
      <c r="AO134" s="93">
        <f>IF(COUNTIF(E134:AB134,"")=14,"",AI134-AK134)</f>
        <v>-28</v>
      </c>
      <c r="AP134" s="93"/>
      <c r="AQ134" s="94">
        <f>IF(COUNTIF(E134:AB134,"")=14,"",RANK(AS134,$AS$126:$AS$141,0))</f>
        <v>8</v>
      </c>
      <c r="AR134" s="95"/>
      <c r="AS134" s="96">
        <f>IF(COUNTIF(E134:AB134,"")=14,"",IF(AO134="",0,AM134*10000)+AO134*500+AM134*10)</f>
        <v>-3990</v>
      </c>
    </row>
    <row r="135" spans="1:45" s="83" customFormat="1" ht="13.5" customHeight="1">
      <c r="A135" s="97"/>
      <c r="B135" s="85"/>
      <c r="C135" s="85"/>
      <c r="D135" s="85"/>
      <c r="E135" s="100">
        <v>1</v>
      </c>
      <c r="F135" s="101" t="s">
        <v>13</v>
      </c>
      <c r="G135" s="103">
        <v>12</v>
      </c>
      <c r="H135" s="100">
        <v>1</v>
      </c>
      <c r="I135" s="110" t="s">
        <v>243</v>
      </c>
      <c r="J135" s="100">
        <v>1</v>
      </c>
      <c r="K135" s="102">
        <v>1</v>
      </c>
      <c r="L135" s="101" t="s">
        <v>13</v>
      </c>
      <c r="M135" s="103">
        <v>4</v>
      </c>
      <c r="N135" s="100">
        <v>1</v>
      </c>
      <c r="O135" s="110" t="s">
        <v>243</v>
      </c>
      <c r="P135" s="103">
        <v>5</v>
      </c>
      <c r="Q135" s="98"/>
      <c r="R135" s="98"/>
      <c r="S135" s="109"/>
      <c r="T135" s="100">
        <f>IF(S137="","",S137)</f>
        <v>0</v>
      </c>
      <c r="U135" s="101" t="s">
        <v>13</v>
      </c>
      <c r="V135" s="100">
        <f>IF(Q137="","",Q137)</f>
        <v>4</v>
      </c>
      <c r="W135" s="102">
        <f>IF(S139="","",S139)</f>
        <v>0</v>
      </c>
      <c r="X135" s="101" t="s">
        <v>13</v>
      </c>
      <c r="Y135" s="103">
        <f>IF(Q139="","",Q139)</f>
        <v>2</v>
      </c>
      <c r="Z135" s="102">
        <f>IF(S141="","",S141)</f>
        <v>3</v>
      </c>
      <c r="AA135" s="101" t="s">
        <v>13</v>
      </c>
      <c r="AB135" s="103">
        <f>IF(Q141="","",Q141)</f>
        <v>7</v>
      </c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4"/>
      <c r="AR135" s="95"/>
      <c r="AS135" s="96"/>
    </row>
    <row r="136" spans="1:45" s="83" customFormat="1" ht="13.5" customHeight="1">
      <c r="A136" s="84" t="s">
        <v>0</v>
      </c>
      <c r="B136" s="85"/>
      <c r="C136" s="85"/>
      <c r="D136" s="85"/>
      <c r="E136" s="89" t="str">
        <f>IF(E137&gt;G137,"○",IF(E137&lt;G137,"●",IF(E137="","","△")))</f>
        <v>○</v>
      </c>
      <c r="F136" s="89"/>
      <c r="G136" s="91"/>
      <c r="H136" s="88" t="str">
        <f>IF(H137&gt;J137,"○",IF(H137&lt;J137,"●",IF(H137="","","△")))</f>
        <v>○</v>
      </c>
      <c r="I136" s="89"/>
      <c r="J136" s="89"/>
      <c r="K136" s="90" t="str">
        <f>IF(K137&gt;M137,"○",IF(K137&lt;M137,"●",IF(K137="","","△")))</f>
        <v>○</v>
      </c>
      <c r="L136" s="89"/>
      <c r="M136" s="92"/>
      <c r="N136" s="90" t="str">
        <f>IF(N137&gt;P137,"○",IF(N137&lt;P137,"●",IF(N137="","","△")))</f>
        <v>●</v>
      </c>
      <c r="O136" s="89"/>
      <c r="P136" s="92"/>
      <c r="Q136" s="90" t="str">
        <f>IF(Q137&gt;S137,"○",IF(Q137&lt;S137,"●",IF(Q137="","","△")))</f>
        <v>○</v>
      </c>
      <c r="R136" s="89"/>
      <c r="S136" s="92"/>
      <c r="T136" s="86"/>
      <c r="U136" s="86"/>
      <c r="V136" s="86"/>
      <c r="W136" s="90" t="str">
        <f>IF(T138="○","●",IF(T138="●","○",IF(T138="","","△")))</f>
        <v>○</v>
      </c>
      <c r="X136" s="89"/>
      <c r="Y136" s="92"/>
      <c r="Z136" s="90" t="str">
        <f>IF(T140="○","●",IF(T140="●","○",IF(T140="","","△")))</f>
        <v>○</v>
      </c>
      <c r="AA136" s="89"/>
      <c r="AB136" s="92"/>
      <c r="AC136" s="93">
        <f>IF(COUNTIF(E136:AB136,"")=14,"",COUNTIF(E136:AB136,"○"))</f>
        <v>6</v>
      </c>
      <c r="AD136" s="93"/>
      <c r="AE136" s="93">
        <f>IF(COUNTIF(E136:AB136,"")=14,"",COUNTIF(E136:AB136,"●"))</f>
        <v>1</v>
      </c>
      <c r="AF136" s="93"/>
      <c r="AG136" s="93">
        <f>IF(COUNTIF(E136:AB136,"")=14,"",COUNTIF(E136:AB136,"△"))</f>
        <v>0</v>
      </c>
      <c r="AH136" s="93"/>
      <c r="AI136" s="93">
        <f>IF(COUNTIF(E136:AB136,"")=14,"",IF(E137="",0,E137)+IF(H137="",0,H137)+IF(K137="",0,K137)+IF(N137="",0,N137)+IF(Q137="",0,Q137)+IF(T137="",0,T137)+IF(W137="",0,W137)+IF(Z137="",0,Z137))</f>
        <v>20</v>
      </c>
      <c r="AJ136" s="93"/>
      <c r="AK136" s="93">
        <f>IF(COUNTIF(E136:AB136,"")=14,"",IF(G137="",0,G137)+IF(J137="",0,J137)+IF(M137="",0,M137)+IF(P137="",0,P137)+IF(S137="",0,S137)+IF(V137="",0,V137)+IF(Y137="",0,Y137)+IF(AB137="",0,AB137))</f>
        <v>9</v>
      </c>
      <c r="AL136" s="93"/>
      <c r="AM136" s="93">
        <f>IF(COUNTIF(E136:AB136,"")=14,"",AC136*3+AG136)</f>
        <v>18</v>
      </c>
      <c r="AN136" s="93"/>
      <c r="AO136" s="93">
        <f>IF(COUNTIF(E136:AB136,"")=14,"",AI136-AK136)</f>
        <v>11</v>
      </c>
      <c r="AP136" s="93"/>
      <c r="AQ136" s="94">
        <f>IF(COUNTIF(E136:AB136,"")=14,"",RANK(AS136,$AS$126:$AS$141,0))</f>
        <v>2</v>
      </c>
      <c r="AR136" s="95"/>
      <c r="AS136" s="96">
        <f>IF(COUNTIF(E136:AB136,"")=14,"",IF(AO136="",0,AM136*10000)+AO136*500+AM136*10)</f>
        <v>185680</v>
      </c>
    </row>
    <row r="137" spans="1:45" s="83" customFormat="1" ht="13.5" customHeight="1">
      <c r="A137" s="97"/>
      <c r="B137" s="85"/>
      <c r="C137" s="85"/>
      <c r="D137" s="85"/>
      <c r="E137" s="100">
        <v>2</v>
      </c>
      <c r="F137" s="101" t="s">
        <v>13</v>
      </c>
      <c r="G137" s="103">
        <v>0</v>
      </c>
      <c r="H137" s="100">
        <v>3</v>
      </c>
      <c r="I137" s="101" t="s">
        <v>13</v>
      </c>
      <c r="J137" s="100">
        <v>2</v>
      </c>
      <c r="K137" s="102">
        <v>3</v>
      </c>
      <c r="L137" s="101" t="s">
        <v>13</v>
      </c>
      <c r="M137" s="103">
        <v>0</v>
      </c>
      <c r="N137" s="100">
        <v>3</v>
      </c>
      <c r="O137" s="101" t="s">
        <v>13</v>
      </c>
      <c r="P137" s="103">
        <v>4</v>
      </c>
      <c r="Q137" s="100">
        <v>4</v>
      </c>
      <c r="R137" s="101" t="s">
        <v>13</v>
      </c>
      <c r="S137" s="103">
        <v>0</v>
      </c>
      <c r="T137" s="98"/>
      <c r="U137" s="98"/>
      <c r="V137" s="98"/>
      <c r="W137" s="102">
        <f>IF(V139="","",V139)</f>
        <v>2</v>
      </c>
      <c r="X137" s="101" t="s">
        <v>13</v>
      </c>
      <c r="Y137" s="103">
        <f>IF(T139="","",T139)</f>
        <v>1</v>
      </c>
      <c r="Z137" s="102">
        <f>IF(V141="","",V141)</f>
        <v>3</v>
      </c>
      <c r="AA137" s="101" t="s">
        <v>13</v>
      </c>
      <c r="AB137" s="103">
        <f>IF(T141="","",T141)</f>
        <v>2</v>
      </c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4"/>
      <c r="AR137" s="95"/>
      <c r="AS137" s="96"/>
    </row>
    <row r="138" spans="1:45" s="83" customFormat="1" ht="13.5" customHeight="1">
      <c r="A138" s="111" t="s">
        <v>2</v>
      </c>
      <c r="B138" s="112"/>
      <c r="C138" s="112"/>
      <c r="D138" s="112"/>
      <c r="E138" s="89" t="str">
        <f>IF(E139&gt;G139,"○",IF(E139&lt;G139,"●",IF(E139="","","△")))</f>
        <v>●</v>
      </c>
      <c r="F138" s="89"/>
      <c r="G138" s="91"/>
      <c r="H138" s="88" t="str">
        <f>IF(H139&gt;J139,"○",IF(H139&lt;J139,"●",IF(H139="","","△")))</f>
        <v>△</v>
      </c>
      <c r="I138" s="89"/>
      <c r="J138" s="89"/>
      <c r="K138" s="90" t="str">
        <f>IF(K139&gt;M139,"○",IF(K139&lt;M139,"●",IF(K139="","","△")))</f>
        <v>●</v>
      </c>
      <c r="L138" s="89"/>
      <c r="M138" s="92"/>
      <c r="N138" s="90" t="str">
        <f>IF(N139&gt;P139,"○",IF(N139&lt;P139,"●",IF(N139="","","△")))</f>
        <v>●</v>
      </c>
      <c r="O138" s="89"/>
      <c r="P138" s="92"/>
      <c r="Q138" s="90" t="str">
        <f>IF(Q139&gt;S139,"○",IF(Q139&lt;S139,"●",IF(Q139="","","△")))</f>
        <v>○</v>
      </c>
      <c r="R138" s="89"/>
      <c r="S138" s="92"/>
      <c r="T138" s="90" t="str">
        <f>IF(T139&gt;V139,"○",IF(T139&lt;V139,"●",IF(T139="","","△")))</f>
        <v>●</v>
      </c>
      <c r="U138" s="89"/>
      <c r="V138" s="92"/>
      <c r="W138" s="106"/>
      <c r="X138" s="86"/>
      <c r="Y138" s="108"/>
      <c r="Z138" s="90" t="str">
        <f>IF(W140="○","●",IF(W140="●","○",IF(W140="","","△")))</f>
        <v>●</v>
      </c>
      <c r="AA138" s="89"/>
      <c r="AB138" s="92"/>
      <c r="AC138" s="93">
        <f>IF(COUNTIF(E138:AB138,"")=14,"",COUNTIF(E138:AB138,"○"))</f>
        <v>1</v>
      </c>
      <c r="AD138" s="93"/>
      <c r="AE138" s="93">
        <f>IF(COUNTIF(E138:AB138,"")=14,"",COUNTIF(E138:AB138,"●"))</f>
        <v>5</v>
      </c>
      <c r="AF138" s="93"/>
      <c r="AG138" s="93">
        <f>IF(COUNTIF(E138:AB138,"")=14,"",COUNTIF(E138:AB138,"△"))</f>
        <v>1</v>
      </c>
      <c r="AH138" s="93"/>
      <c r="AI138" s="93">
        <f>IF(COUNTIF(E138:AB138,"")=14,"",IF(E139="",0,E139)+IF(H139="",0,H139)+IF(K139="",0,K139)+IF(N139="",0,N139)+IF(Q139="",0,Q139)+IF(T139="",0,T139)+IF(W139="",0,W139)+IF(Z139="",0,Z139))</f>
        <v>7</v>
      </c>
      <c r="AJ138" s="93"/>
      <c r="AK138" s="93">
        <f>IF(COUNTIF(E138:AB138,"")=14,"",IF(G139="",0,G139)+IF(J139="",0,J139)+IF(M139="",0,M139)+IF(P139="",0,P139)+IF(S139="",0,S139)+IF(V139="",0,V139)+IF(Y139="",0,Y139)+IF(AB139="",0,AB139))</f>
        <v>20</v>
      </c>
      <c r="AL138" s="93"/>
      <c r="AM138" s="93">
        <f>IF(COUNTIF(E138:AB138,"")=14,"",AC138*3+AG138)</f>
        <v>4</v>
      </c>
      <c r="AN138" s="93"/>
      <c r="AO138" s="93">
        <f>IF(COUNTIF(E138:AB138,"")=14,"",AI138-AK138)</f>
        <v>-13</v>
      </c>
      <c r="AP138" s="93"/>
      <c r="AQ138" s="94">
        <f>IF(COUNTIF(E138:AB138,"")=14,"",RANK(AS138,$AS$126:$AS$141,0))</f>
        <v>6</v>
      </c>
      <c r="AR138" s="95"/>
      <c r="AS138" s="96">
        <f>IF(COUNTIF(E138:AB138,"")=14,"",IF(AO138="",0,AM138*10000)+AO138*500+AM138*10)</f>
        <v>33540</v>
      </c>
    </row>
    <row r="139" spans="1:45" s="83" customFormat="1" ht="13.5" customHeight="1">
      <c r="A139" s="97"/>
      <c r="B139" s="85"/>
      <c r="C139" s="85"/>
      <c r="D139" s="85"/>
      <c r="E139" s="100">
        <v>0</v>
      </c>
      <c r="F139" s="101" t="s">
        <v>13</v>
      </c>
      <c r="G139" s="103">
        <v>4</v>
      </c>
      <c r="H139" s="100">
        <v>2</v>
      </c>
      <c r="I139" s="101" t="s">
        <v>13</v>
      </c>
      <c r="J139" s="100">
        <v>2</v>
      </c>
      <c r="K139" s="102">
        <v>1</v>
      </c>
      <c r="L139" s="101" t="s">
        <v>13</v>
      </c>
      <c r="M139" s="103">
        <v>2</v>
      </c>
      <c r="N139" s="100">
        <v>0</v>
      </c>
      <c r="O139" s="101" t="s">
        <v>13</v>
      </c>
      <c r="P139" s="103">
        <v>6</v>
      </c>
      <c r="Q139" s="100">
        <v>2</v>
      </c>
      <c r="R139" s="101" t="s">
        <v>13</v>
      </c>
      <c r="S139" s="103">
        <v>0</v>
      </c>
      <c r="T139" s="139">
        <v>1</v>
      </c>
      <c r="U139" s="101" t="s">
        <v>13</v>
      </c>
      <c r="V139" s="140">
        <v>2</v>
      </c>
      <c r="W139" s="107"/>
      <c r="X139" s="98"/>
      <c r="Y139" s="109"/>
      <c r="Z139" s="102">
        <f>IF(Y141="","",Y141)</f>
        <v>1</v>
      </c>
      <c r="AA139" s="101" t="s">
        <v>13</v>
      </c>
      <c r="AB139" s="103">
        <f>IF(W141="","",W141)</f>
        <v>4</v>
      </c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4"/>
      <c r="AR139" s="95"/>
      <c r="AS139" s="96"/>
    </row>
    <row r="140" spans="1:45" s="83" customFormat="1" ht="13.5" customHeight="1">
      <c r="A140" s="111" t="s">
        <v>3</v>
      </c>
      <c r="B140" s="112"/>
      <c r="C140" s="112"/>
      <c r="D140" s="112"/>
      <c r="E140" s="89" t="str">
        <f>IF(E141&gt;G141,"○",IF(E141&lt;G141,"●",IF(E141="","","△")))</f>
        <v>●</v>
      </c>
      <c r="F140" s="89"/>
      <c r="G140" s="91"/>
      <c r="H140" s="88" t="str">
        <f>IF(H141&gt;J141,"○",IF(H141&lt;J141,"●",IF(H141="","","△")))</f>
        <v>○</v>
      </c>
      <c r="I140" s="89"/>
      <c r="J140" s="89"/>
      <c r="K140" s="90" t="str">
        <f>IF(K141&gt;M141,"○",IF(K141&lt;M141,"●",IF(K141="","","△")))</f>
        <v>○</v>
      </c>
      <c r="L140" s="89"/>
      <c r="M140" s="92"/>
      <c r="N140" s="90" t="str">
        <f>IF(N141&gt;P141,"○",IF(N141&lt;P141,"●",IF(N141="","","△")))</f>
        <v>△</v>
      </c>
      <c r="O140" s="89"/>
      <c r="P140" s="92"/>
      <c r="Q140" s="90" t="str">
        <f>IF(Q141&gt;S141,"○",IF(Q141&lt;S141,"●",IF(Q141="","","△")))</f>
        <v>○</v>
      </c>
      <c r="R140" s="89"/>
      <c r="S140" s="92"/>
      <c r="T140" s="90" t="str">
        <f>IF(T141&gt;V141,"○",IF(T141&lt;V141,"●",IF(T141="","","△")))</f>
        <v>●</v>
      </c>
      <c r="U140" s="89"/>
      <c r="V140" s="92"/>
      <c r="W140" s="90" t="str">
        <f>IF(W141&gt;Y141,"○",IF(W141&lt;Y141,"●",IF(W141="","","△")))</f>
        <v>○</v>
      </c>
      <c r="X140" s="89"/>
      <c r="Y140" s="92"/>
      <c r="Z140" s="106"/>
      <c r="AA140" s="86"/>
      <c r="AB140" s="108"/>
      <c r="AC140" s="93">
        <f>IF(COUNTIF(E140:AB140,"")=14,"",COUNTIF(E140:AB140,"○"))</f>
        <v>4</v>
      </c>
      <c r="AD140" s="93"/>
      <c r="AE140" s="93">
        <f>IF(COUNTIF(E140:AB140,"")=14,"",COUNTIF(E140:AB140,"●"))</f>
        <v>2</v>
      </c>
      <c r="AF140" s="93"/>
      <c r="AG140" s="93">
        <f>IF(COUNTIF(E140:AB140,"")=14,"",COUNTIF(E140:AB140,"△"))</f>
        <v>1</v>
      </c>
      <c r="AH140" s="93"/>
      <c r="AI140" s="93">
        <f>IF(COUNTIF(E140:AB140,"")=14,"",IF(E141="",0,E141)+IF(H141="",0,H141)+IF(K141="",0,K141)+IF(N141="",0,N141)+IF(Q141="",0,Q141)+IF(T141="",0,T141)+IF(W141="",0,W141)+IF(Z141="",0,Z141))</f>
        <v>25</v>
      </c>
      <c r="AJ140" s="93"/>
      <c r="AK140" s="93">
        <f>IF(COUNTIF(E140:AB140,"")=14,"",IF(G141="",0,G141)+IF(J141="",0,J141)+IF(M141="",0,M141)+IF(P141="",0,P141)+IF(S141="",0,S141)+IF(V141="",0,V141)+IF(Y141="",0,Y141)+IF(AB141="",0,AB141))</f>
        <v>14</v>
      </c>
      <c r="AL140" s="93"/>
      <c r="AM140" s="93">
        <f>IF(COUNTIF(E140:AB140,"")=14,"",AC140*3+AG140)</f>
        <v>13</v>
      </c>
      <c r="AN140" s="93"/>
      <c r="AO140" s="93">
        <f>IF(COUNTIF(E140:AB140,"")=14,"",AI140-AK140)</f>
        <v>11</v>
      </c>
      <c r="AP140" s="93"/>
      <c r="AQ140" s="94">
        <f>IF(COUNTIF(E140:AB140,"")=14,"",RANK(AS140,$AS$126:$AS$141,0))</f>
        <v>3</v>
      </c>
      <c r="AR140" s="95"/>
      <c r="AS140" s="96">
        <f>IF(COUNTIF(E140:AB140,"")=14,"",IF(AO140="",0,AM140*10000)+AO140*500+AM140*10)</f>
        <v>135630</v>
      </c>
    </row>
    <row r="141" spans="1:45" s="83" customFormat="1" ht="13.5" customHeight="1" thickBot="1">
      <c r="A141" s="121"/>
      <c r="B141" s="122"/>
      <c r="C141" s="122"/>
      <c r="D141" s="122"/>
      <c r="E141" s="123">
        <v>2</v>
      </c>
      <c r="F141" s="124" t="s">
        <v>13</v>
      </c>
      <c r="G141" s="125">
        <v>3</v>
      </c>
      <c r="H141" s="123">
        <v>3</v>
      </c>
      <c r="I141" s="124" t="s">
        <v>13</v>
      </c>
      <c r="J141" s="123">
        <v>0</v>
      </c>
      <c r="K141" s="126">
        <v>5</v>
      </c>
      <c r="L141" s="124" t="s">
        <v>13</v>
      </c>
      <c r="M141" s="125">
        <v>2</v>
      </c>
      <c r="N141" s="123">
        <v>2</v>
      </c>
      <c r="O141" s="124" t="s">
        <v>13</v>
      </c>
      <c r="P141" s="125">
        <v>2</v>
      </c>
      <c r="Q141" s="123">
        <v>7</v>
      </c>
      <c r="R141" s="124" t="s">
        <v>13</v>
      </c>
      <c r="S141" s="125">
        <v>3</v>
      </c>
      <c r="T141" s="127">
        <v>2</v>
      </c>
      <c r="U141" s="124" t="s">
        <v>13</v>
      </c>
      <c r="V141" s="128">
        <v>3</v>
      </c>
      <c r="W141" s="127">
        <v>4</v>
      </c>
      <c r="X141" s="124" t="s">
        <v>13</v>
      </c>
      <c r="Y141" s="128">
        <v>1</v>
      </c>
      <c r="Z141" s="129"/>
      <c r="AA141" s="130"/>
      <c r="AB141" s="131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3"/>
      <c r="AR141" s="134"/>
      <c r="AS141" s="96"/>
    </row>
    <row r="143" ht="14.25" thickBot="1"/>
    <row r="144" spans="1:36" s="83" customFormat="1" ht="15.75" customHeight="1">
      <c r="A144" s="135" t="s">
        <v>56</v>
      </c>
      <c r="B144" s="136"/>
      <c r="C144" s="136"/>
      <c r="D144" s="136"/>
      <c r="E144" s="75" t="str">
        <f>A145</f>
        <v>ＦＣ杉野</v>
      </c>
      <c r="F144" s="76"/>
      <c r="G144" s="77"/>
      <c r="H144" s="78" t="str">
        <f>A147</f>
        <v>東京ウエスト</v>
      </c>
      <c r="I144" s="76"/>
      <c r="J144" s="77"/>
      <c r="K144" s="78" t="str">
        <f>A149</f>
        <v>Branco八王子</v>
      </c>
      <c r="L144" s="76"/>
      <c r="M144" s="77"/>
      <c r="N144" s="78" t="str">
        <f>A151</f>
        <v>ＡＲＴＥ八王子</v>
      </c>
      <c r="O144" s="76"/>
      <c r="P144" s="76"/>
      <c r="Q144" s="78" t="str">
        <f>A153</f>
        <v>調布ＦＣ</v>
      </c>
      <c r="R144" s="76"/>
      <c r="S144" s="76"/>
      <c r="T144" s="79" t="s">
        <v>5</v>
      </c>
      <c r="U144" s="79"/>
      <c r="V144" s="79" t="s">
        <v>6</v>
      </c>
      <c r="W144" s="79"/>
      <c r="X144" s="79" t="s">
        <v>7</v>
      </c>
      <c r="Y144" s="79"/>
      <c r="Z144" s="79" t="s">
        <v>8</v>
      </c>
      <c r="AA144" s="79"/>
      <c r="AB144" s="79" t="s">
        <v>9</v>
      </c>
      <c r="AC144" s="79"/>
      <c r="AD144" s="79" t="s">
        <v>10</v>
      </c>
      <c r="AE144" s="79"/>
      <c r="AF144" s="80" t="s">
        <v>11</v>
      </c>
      <c r="AG144" s="80"/>
      <c r="AH144" s="79" t="s">
        <v>12</v>
      </c>
      <c r="AI144" s="81"/>
      <c r="AJ144" s="82"/>
    </row>
    <row r="145" spans="1:36" s="83" customFormat="1" ht="15.75" customHeight="1">
      <c r="A145" s="84" t="s">
        <v>57</v>
      </c>
      <c r="B145" s="85"/>
      <c r="C145" s="85"/>
      <c r="D145" s="85"/>
      <c r="E145" s="86"/>
      <c r="F145" s="86"/>
      <c r="G145" s="87"/>
      <c r="H145" s="88" t="str">
        <f>IF(E147="○","●",IF(E147="●","○",IF(E147="","","△")))</f>
        <v>○</v>
      </c>
      <c r="I145" s="89"/>
      <c r="J145" s="89"/>
      <c r="K145" s="90" t="str">
        <f>IF(E149="○","●",IF(E149="●","○",IF(E149="","","△")))</f>
        <v>○</v>
      </c>
      <c r="L145" s="89"/>
      <c r="M145" s="91"/>
      <c r="N145" s="88" t="str">
        <f>IF(E151="○","●",IF(E151="●","○",IF(E151="","","△")))</f>
        <v>○</v>
      </c>
      <c r="O145" s="89"/>
      <c r="P145" s="92"/>
      <c r="Q145" s="88" t="str">
        <f>IF(E153="○","●",IF(E153="●","○",IF(E153="","","△")))</f>
        <v>○</v>
      </c>
      <c r="R145" s="89"/>
      <c r="S145" s="89"/>
      <c r="T145" s="93">
        <f>IF(COUNTIF(E145:S145,"")=14,"",COUNTIF(E145:S145,"○"))</f>
        <v>4</v>
      </c>
      <c r="U145" s="93"/>
      <c r="V145" s="93">
        <f>IF(COUNTIF(E145:S145,"")=14,"",COUNTIF(E145:S145,"●"))</f>
        <v>0</v>
      </c>
      <c r="W145" s="93"/>
      <c r="X145" s="93">
        <f>IF(COUNTIF(E145:S145,"")=14,"",COUNTIF(E145:S145,"△"))</f>
        <v>0</v>
      </c>
      <c r="Y145" s="93"/>
      <c r="Z145" s="93">
        <f>IF(COUNTIF(E145:S145,"")=14,"",IF(E146="",0,E146)+IF(H146="",0,H146)+IF(K146="",0,K146)+IF(N146="",0,N146)+IF(Q146="",0,Q146))</f>
        <v>17</v>
      </c>
      <c r="AA145" s="93"/>
      <c r="AB145" s="171">
        <f>IF(COUNTIF(E145:S145,"")=14,"",IF(G146="",0,G146)+IF(J146="",0,J146)+IF(M146="",0,M146)+IF(P146="",0,P146)+IF(S146="",0,S146))</f>
        <v>2</v>
      </c>
      <c r="AC145" s="172"/>
      <c r="AD145" s="171">
        <f>IF(COUNTIF(E145:S145,"")=14,"",T145*3+X145)</f>
        <v>12</v>
      </c>
      <c r="AE145" s="172"/>
      <c r="AF145" s="171">
        <f>IF(COUNTIF(E145:S145,"")=14,"",Z145-AB145)</f>
        <v>15</v>
      </c>
      <c r="AG145" s="172"/>
      <c r="AH145" s="94">
        <f>IF(COUNTIF(E145:S145,"")=14,"",RANK(AJ145,$AJ$145:$AJ$154,0))</f>
        <v>1</v>
      </c>
      <c r="AI145" s="95"/>
      <c r="AJ145" s="96">
        <f>IF(COUNTIF(E145:S145,"")=14,"",IF(AF145="",0,AD145*10000)+AF145*500+AD145*10)</f>
        <v>127620</v>
      </c>
    </row>
    <row r="146" spans="1:36" s="83" customFormat="1" ht="15.75" customHeight="1">
      <c r="A146" s="97"/>
      <c r="B146" s="85"/>
      <c r="C146" s="85"/>
      <c r="D146" s="85"/>
      <c r="E146" s="98"/>
      <c r="F146" s="98"/>
      <c r="G146" s="99"/>
      <c r="H146" s="100">
        <f>IF(G148="","",G148)</f>
        <v>1</v>
      </c>
      <c r="I146" s="101" t="s">
        <v>13</v>
      </c>
      <c r="J146" s="100">
        <f>IF(E148="","",E148)</f>
        <v>0</v>
      </c>
      <c r="K146" s="102">
        <f>IF(G150="","",G150)</f>
        <v>3</v>
      </c>
      <c r="L146" s="101" t="s">
        <v>13</v>
      </c>
      <c r="M146" s="103">
        <f>IF(E150="","",E150)</f>
        <v>1</v>
      </c>
      <c r="N146" s="100">
        <f>IF(G152="","",G152)</f>
        <v>2</v>
      </c>
      <c r="O146" s="101" t="s">
        <v>13</v>
      </c>
      <c r="P146" s="103">
        <f>IF(E152="","",E152)</f>
        <v>1</v>
      </c>
      <c r="Q146" s="100">
        <f>IF(G154="","",G154)</f>
        <v>11</v>
      </c>
      <c r="R146" s="101" t="s">
        <v>13</v>
      </c>
      <c r="S146" s="100">
        <f>IF(E154="","",E154)</f>
        <v>0</v>
      </c>
      <c r="T146" s="93"/>
      <c r="U146" s="93"/>
      <c r="V146" s="93"/>
      <c r="W146" s="93"/>
      <c r="X146" s="93"/>
      <c r="Y146" s="93"/>
      <c r="Z146" s="93"/>
      <c r="AA146" s="93"/>
      <c r="AB146" s="173"/>
      <c r="AC146" s="174"/>
      <c r="AD146" s="173"/>
      <c r="AE146" s="174"/>
      <c r="AF146" s="173"/>
      <c r="AG146" s="174"/>
      <c r="AH146" s="94"/>
      <c r="AI146" s="95"/>
      <c r="AJ146" s="96"/>
    </row>
    <row r="147" spans="1:36" s="83" customFormat="1" ht="15.75" customHeight="1">
      <c r="A147" s="84" t="s">
        <v>58</v>
      </c>
      <c r="B147" s="85"/>
      <c r="C147" s="85"/>
      <c r="D147" s="85"/>
      <c r="E147" s="89" t="str">
        <f>IF(E148&gt;G148,"○",IF(E148&lt;G148,"●",IF(E148="","","△")))</f>
        <v>●</v>
      </c>
      <c r="F147" s="89"/>
      <c r="G147" s="92"/>
      <c r="H147" s="104"/>
      <c r="I147" s="86"/>
      <c r="J147" s="86"/>
      <c r="K147" s="90" t="str">
        <f>IF(H149="○","●",IF(H149="●","○",IF(H149="","","△")))</f>
        <v>●</v>
      </c>
      <c r="L147" s="89"/>
      <c r="M147" s="91"/>
      <c r="N147" s="88" t="str">
        <f>IF(H151="○","●",IF(H151="●","○",IF(H151="","","△")))</f>
        <v>△</v>
      </c>
      <c r="O147" s="89"/>
      <c r="P147" s="92"/>
      <c r="Q147" s="89" t="str">
        <f>IF(H153="○","●",IF(H153="●","○",IF(H153="","","△")))</f>
        <v>●</v>
      </c>
      <c r="R147" s="89"/>
      <c r="S147" s="89"/>
      <c r="T147" s="93">
        <f>IF(COUNTIF(E147:S147,"")=14,"",COUNTIF(E147:S147,"○"))</f>
        <v>0</v>
      </c>
      <c r="U147" s="93"/>
      <c r="V147" s="93">
        <f>IF(COUNTIF(E147:S147,"")=14,"",COUNTIF(E147:S147,"●"))</f>
        <v>3</v>
      </c>
      <c r="W147" s="93"/>
      <c r="X147" s="93">
        <f>IF(COUNTIF(E147:S147,"")=14,"",COUNTIF(E147:S147,"△"))</f>
        <v>1</v>
      </c>
      <c r="Y147" s="93"/>
      <c r="Z147" s="93">
        <f>IF(COUNTIF(E147:S147,"")=14,"",IF(E148="",0,E148)+IF(H148="",0,H148)+IF(K148="",0,K148)+IF(N148="",0,N148)+IF(Q148="",0,Q148))</f>
        <v>2</v>
      </c>
      <c r="AA147" s="93"/>
      <c r="AB147" s="171">
        <f>IF(COUNTIF(E147:S147,"")=14,"",IF(G148="",0,G148)+IF(J148="",0,J148)+IF(M148="",0,M148)+IF(P148="",0,P148)+IF(S148="",0,S148))</f>
        <v>16</v>
      </c>
      <c r="AC147" s="172"/>
      <c r="AD147" s="171">
        <f>IF(COUNTIF(E147:S147,"")=14,"",T147*3+X147)</f>
        <v>1</v>
      </c>
      <c r="AE147" s="172"/>
      <c r="AF147" s="171">
        <f>IF(COUNTIF(E147:S147,"")=14,"",Z147-AB147)</f>
        <v>-14</v>
      </c>
      <c r="AG147" s="172"/>
      <c r="AH147" s="94">
        <f>IF(COUNTIF(E147:S147,"")=14,"",RANK(AJ147,$AJ$145:$AJ$154,0))</f>
        <v>5</v>
      </c>
      <c r="AI147" s="95"/>
      <c r="AJ147" s="96">
        <f>IF(COUNTIF(E147:S147,"")=14,"",IF(AF147="",0,AD147*10000)+AF147*500+AD147*10)</f>
        <v>3010</v>
      </c>
    </row>
    <row r="148" spans="1:36" s="83" customFormat="1" ht="15.75" customHeight="1">
      <c r="A148" s="97"/>
      <c r="B148" s="85"/>
      <c r="C148" s="85"/>
      <c r="D148" s="85"/>
      <c r="E148" s="100">
        <v>0</v>
      </c>
      <c r="F148" s="101" t="s">
        <v>13</v>
      </c>
      <c r="G148" s="103">
        <v>1</v>
      </c>
      <c r="H148" s="105"/>
      <c r="I148" s="98"/>
      <c r="J148" s="98"/>
      <c r="K148" s="102">
        <f>IF(J150="","",J150)</f>
        <v>1</v>
      </c>
      <c r="L148" s="101" t="s">
        <v>13</v>
      </c>
      <c r="M148" s="103">
        <f>IF(H150="","",H150)</f>
        <v>3</v>
      </c>
      <c r="N148" s="100">
        <f>IF(J152="","",J152)</f>
        <v>1</v>
      </c>
      <c r="O148" s="101" t="s">
        <v>13</v>
      </c>
      <c r="P148" s="103">
        <f>IF(H152="","",H152)</f>
        <v>1</v>
      </c>
      <c r="Q148" s="100">
        <f>IF(J154="","",J154)</f>
        <v>0</v>
      </c>
      <c r="R148" s="101" t="s">
        <v>13</v>
      </c>
      <c r="S148" s="100">
        <f>IF(H154="","",H154)</f>
        <v>11</v>
      </c>
      <c r="T148" s="93"/>
      <c r="U148" s="93"/>
      <c r="V148" s="93"/>
      <c r="W148" s="93"/>
      <c r="X148" s="93"/>
      <c r="Y148" s="93"/>
      <c r="Z148" s="93"/>
      <c r="AA148" s="93"/>
      <c r="AB148" s="173"/>
      <c r="AC148" s="174"/>
      <c r="AD148" s="173"/>
      <c r="AE148" s="174"/>
      <c r="AF148" s="173"/>
      <c r="AG148" s="174"/>
      <c r="AH148" s="94"/>
      <c r="AI148" s="95"/>
      <c r="AJ148" s="96"/>
    </row>
    <row r="149" spans="1:36" s="83" customFormat="1" ht="15.75" customHeight="1">
      <c r="A149" s="84" t="s">
        <v>59</v>
      </c>
      <c r="B149" s="85"/>
      <c r="C149" s="85"/>
      <c r="D149" s="85"/>
      <c r="E149" s="89" t="str">
        <f>IF(E150&gt;G150,"○",IF(E150&lt;G150,"●",IF(E150="","","△")))</f>
        <v>●</v>
      </c>
      <c r="F149" s="89"/>
      <c r="G149" s="91"/>
      <c r="H149" s="88" t="str">
        <f>IF(H150&gt;J150,"○",IF(H150&lt;J150,"●",IF(H150="","","△")))</f>
        <v>○</v>
      </c>
      <c r="I149" s="89"/>
      <c r="J149" s="89"/>
      <c r="K149" s="106"/>
      <c r="L149" s="86"/>
      <c r="M149" s="87"/>
      <c r="N149" s="88" t="str">
        <f>IF(K151="○","●",IF(K151="●","○",IF(K151="","","△")))</f>
        <v>△</v>
      </c>
      <c r="O149" s="89"/>
      <c r="P149" s="92"/>
      <c r="Q149" s="89" t="str">
        <f>IF(K153="○","●",IF(K153="●","○",IF(K153="","","△")))</f>
        <v>○</v>
      </c>
      <c r="R149" s="89"/>
      <c r="S149" s="89"/>
      <c r="T149" s="93">
        <f>IF(COUNTIF(E149:S149,"")=14,"",COUNTIF(E149:S149,"○"))</f>
        <v>2</v>
      </c>
      <c r="U149" s="93"/>
      <c r="V149" s="93">
        <f>IF(COUNTIF(E149:S149,"")=14,"",COUNTIF(E149:S149,"●"))</f>
        <v>1</v>
      </c>
      <c r="W149" s="93"/>
      <c r="X149" s="93">
        <f>IF(COUNTIF(E149:S149,"")=14,"",COUNTIF(E149:S149,"△"))</f>
        <v>1</v>
      </c>
      <c r="Y149" s="93"/>
      <c r="Z149" s="93">
        <f>IF(COUNTIF(E149:S149,"")=14,"",IF(E150="",0,E150)+IF(H150="",0,H150)+IF(K150="",0,K150)+IF(N150="",0,N150)+IF(Q150="",0,Q150))</f>
        <v>10</v>
      </c>
      <c r="AA149" s="93"/>
      <c r="AB149" s="171">
        <f>IF(COUNTIF(E149:S149,"")=14,"",IF(G150="",0,G150)+IF(J150="",0,J150)+IF(M150="",0,M150)+IF(P150="",0,P150)+IF(S150="",0,S150))</f>
        <v>5</v>
      </c>
      <c r="AC149" s="172"/>
      <c r="AD149" s="171">
        <f>IF(COUNTIF(E149:S149,"")=14,"",T149*3+X149)</f>
        <v>7</v>
      </c>
      <c r="AE149" s="172"/>
      <c r="AF149" s="171">
        <f>IF(COUNTIF(E149:S149,"")=14,"",Z149-AB149)</f>
        <v>5</v>
      </c>
      <c r="AG149" s="172"/>
      <c r="AH149" s="94">
        <f>IF(COUNTIF(E149:S149,"")=14,"",RANK(AJ149,$AJ$145:$AJ$154,0))</f>
        <v>2</v>
      </c>
      <c r="AI149" s="95"/>
      <c r="AJ149" s="96">
        <f>IF(COUNTIF(E149:S149,"")=14,"",IF(AF149="",0,AD149*10000)+AF149*500+AD149*10)</f>
        <v>72570</v>
      </c>
    </row>
    <row r="150" spans="1:36" s="83" customFormat="1" ht="15.75" customHeight="1">
      <c r="A150" s="97"/>
      <c r="B150" s="85"/>
      <c r="C150" s="85"/>
      <c r="D150" s="85"/>
      <c r="E150" s="100">
        <v>1</v>
      </c>
      <c r="F150" s="101" t="s">
        <v>13</v>
      </c>
      <c r="G150" s="103">
        <v>3</v>
      </c>
      <c r="H150" s="100">
        <v>3</v>
      </c>
      <c r="I150" s="101" t="s">
        <v>13</v>
      </c>
      <c r="J150" s="100">
        <v>1</v>
      </c>
      <c r="K150" s="107"/>
      <c r="L150" s="98"/>
      <c r="M150" s="99"/>
      <c r="N150" s="100">
        <f>IF(M152="","",M152)</f>
        <v>1</v>
      </c>
      <c r="O150" s="101" t="s">
        <v>13</v>
      </c>
      <c r="P150" s="103">
        <f>IF(K152="","",K152)</f>
        <v>1</v>
      </c>
      <c r="Q150" s="100">
        <f>IF(M154="","",M154)</f>
        <v>5</v>
      </c>
      <c r="R150" s="101" t="s">
        <v>13</v>
      </c>
      <c r="S150" s="100">
        <f>IF(K154="","",K154)</f>
        <v>0</v>
      </c>
      <c r="T150" s="93"/>
      <c r="U150" s="93"/>
      <c r="V150" s="93"/>
      <c r="W150" s="93"/>
      <c r="X150" s="93"/>
      <c r="Y150" s="93"/>
      <c r="Z150" s="93"/>
      <c r="AA150" s="93"/>
      <c r="AB150" s="173"/>
      <c r="AC150" s="174"/>
      <c r="AD150" s="173"/>
      <c r="AE150" s="174"/>
      <c r="AF150" s="173"/>
      <c r="AG150" s="174"/>
      <c r="AH150" s="94"/>
      <c r="AI150" s="95"/>
      <c r="AJ150" s="96"/>
    </row>
    <row r="151" spans="1:36" s="83" customFormat="1" ht="15.75" customHeight="1">
      <c r="A151" s="84" t="s">
        <v>60</v>
      </c>
      <c r="B151" s="85"/>
      <c r="C151" s="85"/>
      <c r="D151" s="85"/>
      <c r="E151" s="89" t="str">
        <f>IF(E152&gt;G152,"○",IF(E152&lt;G152,"●",IF(E152="","","△")))</f>
        <v>●</v>
      </c>
      <c r="F151" s="89"/>
      <c r="G151" s="91"/>
      <c r="H151" s="88" t="str">
        <f>IF(H152&gt;J152,"○",IF(H152&lt;J152,"●",IF(H152="","","△")))</f>
        <v>△</v>
      </c>
      <c r="I151" s="89"/>
      <c r="J151" s="89"/>
      <c r="K151" s="90" t="str">
        <f>IF(K152&gt;M152,"○",IF(K152&lt;M152,"●",IF(K152="","","△")))</f>
        <v>△</v>
      </c>
      <c r="L151" s="89"/>
      <c r="M151" s="92"/>
      <c r="N151" s="104"/>
      <c r="O151" s="86"/>
      <c r="P151" s="108"/>
      <c r="Q151" s="89" t="str">
        <f>IF(N153="○","●",IF(N153="●","○",IF(N153="","","△")))</f>
        <v>○</v>
      </c>
      <c r="R151" s="89"/>
      <c r="S151" s="89"/>
      <c r="T151" s="93">
        <f>IF(COUNTIF(E151:S151,"")=14,"",COUNTIF(E151:S151,"○"))</f>
        <v>1</v>
      </c>
      <c r="U151" s="93"/>
      <c r="V151" s="93">
        <f>IF(COUNTIF(E151:S151,"")=14,"",COUNTIF(E151:S151,"●"))</f>
        <v>1</v>
      </c>
      <c r="W151" s="93"/>
      <c r="X151" s="93">
        <f>IF(COUNTIF(E151:S151,"")=14,"",COUNTIF(E151:S151,"△"))</f>
        <v>2</v>
      </c>
      <c r="Y151" s="93"/>
      <c r="Z151" s="93">
        <f>IF(COUNTIF(E151:S151,"")=14,"",IF(E152="",0,E152)+IF(H152="",0,H152)+IF(K152="",0,K152)+IF(N152="",0,N152)+IF(Q152="",0,Q152))</f>
        <v>8</v>
      </c>
      <c r="AA151" s="93"/>
      <c r="AB151" s="171">
        <f>IF(COUNTIF(E151:S151,"")=14,"",IF(G152="",0,G152)+IF(J152="",0,J152)+IF(M152="",0,M152)+IF(P152="",0,P152)+IF(S152="",0,S152))</f>
        <v>5</v>
      </c>
      <c r="AC151" s="172"/>
      <c r="AD151" s="171">
        <f>IF(COUNTIF(E151:S151,"")=14,"",T151*3+X151)</f>
        <v>5</v>
      </c>
      <c r="AE151" s="172"/>
      <c r="AF151" s="171">
        <f>IF(COUNTIF(E151:S151,"")=14,"",Z151-AB151)</f>
        <v>3</v>
      </c>
      <c r="AG151" s="172"/>
      <c r="AH151" s="94">
        <f>IF(COUNTIF(E151:S151,"")=14,"",RANK(AJ151,$AJ$145:$AJ$154,0))</f>
        <v>3</v>
      </c>
      <c r="AI151" s="95"/>
      <c r="AJ151" s="96">
        <f>IF(COUNTIF(E151:S151,"")=14,"",IF(AF151="",0,AD151*10000)+AF151*500+AD151*10)</f>
        <v>51550</v>
      </c>
    </row>
    <row r="152" spans="1:36" s="83" customFormat="1" ht="15.75" customHeight="1">
      <c r="A152" s="97"/>
      <c r="B152" s="85"/>
      <c r="C152" s="85"/>
      <c r="D152" s="85"/>
      <c r="E152" s="100">
        <v>1</v>
      </c>
      <c r="F152" s="101" t="s">
        <v>13</v>
      </c>
      <c r="G152" s="103">
        <v>2</v>
      </c>
      <c r="H152" s="100">
        <v>1</v>
      </c>
      <c r="I152" s="101" t="s">
        <v>13</v>
      </c>
      <c r="J152" s="100">
        <v>1</v>
      </c>
      <c r="K152" s="102">
        <v>1</v>
      </c>
      <c r="L152" s="101" t="s">
        <v>13</v>
      </c>
      <c r="M152" s="103">
        <v>1</v>
      </c>
      <c r="N152" s="105"/>
      <c r="O152" s="98"/>
      <c r="P152" s="109"/>
      <c r="Q152" s="102">
        <f>IF(P154="","",P154)</f>
        <v>5</v>
      </c>
      <c r="R152" s="101" t="s">
        <v>13</v>
      </c>
      <c r="S152" s="100">
        <f>IF(N154="","",N154)</f>
        <v>1</v>
      </c>
      <c r="T152" s="93"/>
      <c r="U152" s="93"/>
      <c r="V152" s="93"/>
      <c r="W152" s="93"/>
      <c r="X152" s="93"/>
      <c r="Y152" s="93"/>
      <c r="Z152" s="93"/>
      <c r="AA152" s="93"/>
      <c r="AB152" s="173"/>
      <c r="AC152" s="174"/>
      <c r="AD152" s="173"/>
      <c r="AE152" s="174"/>
      <c r="AF152" s="173"/>
      <c r="AG152" s="174"/>
      <c r="AH152" s="94"/>
      <c r="AI152" s="95"/>
      <c r="AJ152" s="96"/>
    </row>
    <row r="153" spans="1:36" s="83" customFormat="1" ht="15.75" customHeight="1">
      <c r="A153" s="84" t="s">
        <v>61</v>
      </c>
      <c r="B153" s="85"/>
      <c r="C153" s="85"/>
      <c r="D153" s="85"/>
      <c r="E153" s="89" t="str">
        <f>IF(E154&gt;G154,"○",IF(E154&lt;G154,"●",IF(E154="","","△")))</f>
        <v>●</v>
      </c>
      <c r="F153" s="89"/>
      <c r="G153" s="91"/>
      <c r="H153" s="88" t="str">
        <f>IF(H154&gt;J154,"○",IF(H154&lt;J154,"●",IF(H154="","","△")))</f>
        <v>○</v>
      </c>
      <c r="I153" s="89"/>
      <c r="J153" s="89"/>
      <c r="K153" s="90" t="str">
        <f>IF(K154&gt;M154,"○",IF(K154&lt;M154,"●",IF(K154="","","△")))</f>
        <v>●</v>
      </c>
      <c r="L153" s="89"/>
      <c r="M153" s="92"/>
      <c r="N153" s="90" t="str">
        <f>IF(N154&gt;P154,"○",IF(N154&lt;P154,"●",IF(N154="","","△")))</f>
        <v>●</v>
      </c>
      <c r="O153" s="89"/>
      <c r="P153" s="92"/>
      <c r="Q153" s="86"/>
      <c r="R153" s="86"/>
      <c r="S153" s="86"/>
      <c r="T153" s="93">
        <f>IF(COUNTIF(E153:S153,"")=14,"",COUNTIF(E153:S153,"○"))</f>
        <v>1</v>
      </c>
      <c r="U153" s="93"/>
      <c r="V153" s="93">
        <f>IF(COUNTIF(E153:S153,"")=14,"",COUNTIF(E153:S153,"●"))</f>
        <v>3</v>
      </c>
      <c r="W153" s="93"/>
      <c r="X153" s="93">
        <f>IF(COUNTIF(E153:S153,"")=14,"",COUNTIF(E153:S153,"△"))</f>
        <v>0</v>
      </c>
      <c r="Y153" s="93"/>
      <c r="Z153" s="93">
        <f>IF(COUNTIF(E153:S153,"")=14,"",IF(E154="",0,E154)+IF(H154="",0,H154)+IF(K154="",0,K154)+IF(N154="",0,N154)+IF(Q154="",0,Q154))</f>
        <v>12</v>
      </c>
      <c r="AA153" s="93"/>
      <c r="AB153" s="171">
        <f>IF(COUNTIF(E153:S153,"")=14,"",IF(G154="",0,G154)+IF(J154="",0,J154)+IF(M154="",0,M154)+IF(P154="",0,P154)+IF(S154="",0,S154))</f>
        <v>21</v>
      </c>
      <c r="AC153" s="172"/>
      <c r="AD153" s="171">
        <f>IF(COUNTIF(E153:S153,"")=14,"",T153*3+X153)</f>
        <v>3</v>
      </c>
      <c r="AE153" s="172"/>
      <c r="AF153" s="171">
        <f>IF(COUNTIF(E153:S153,"")=14,"",Z153-AB153)</f>
        <v>-9</v>
      </c>
      <c r="AG153" s="172"/>
      <c r="AH153" s="94">
        <f>IF(COUNTIF(E153:S153,"")=14,"",RANK(AJ153,$AJ$145:$AJ$154,0))</f>
        <v>4</v>
      </c>
      <c r="AI153" s="95"/>
      <c r="AJ153" s="96">
        <f>IF(COUNTIF(E153:S153,"")=14,"",IF(AF153="",0,AD153*10000)+AF153*500+AD153*10)</f>
        <v>25530</v>
      </c>
    </row>
    <row r="154" spans="1:36" s="83" customFormat="1" ht="15.75" customHeight="1" thickBot="1">
      <c r="A154" s="121"/>
      <c r="B154" s="122"/>
      <c r="C154" s="122"/>
      <c r="D154" s="122"/>
      <c r="E154" s="123">
        <v>0</v>
      </c>
      <c r="F154" s="124" t="s">
        <v>13</v>
      </c>
      <c r="G154" s="125">
        <v>11</v>
      </c>
      <c r="H154" s="123">
        <v>11</v>
      </c>
      <c r="I154" s="124" t="s">
        <v>13</v>
      </c>
      <c r="J154" s="123">
        <v>0</v>
      </c>
      <c r="K154" s="126">
        <v>0</v>
      </c>
      <c r="L154" s="124" t="s">
        <v>13</v>
      </c>
      <c r="M154" s="125">
        <v>5</v>
      </c>
      <c r="N154" s="123">
        <v>1</v>
      </c>
      <c r="O154" s="124" t="s">
        <v>13</v>
      </c>
      <c r="P154" s="125">
        <v>5</v>
      </c>
      <c r="Q154" s="130"/>
      <c r="R154" s="130"/>
      <c r="S154" s="130"/>
      <c r="T154" s="132"/>
      <c r="U154" s="132"/>
      <c r="V154" s="132"/>
      <c r="W154" s="132"/>
      <c r="X154" s="132"/>
      <c r="Y154" s="132"/>
      <c r="Z154" s="132"/>
      <c r="AA154" s="132"/>
      <c r="AB154" s="175"/>
      <c r="AC154" s="176"/>
      <c r="AD154" s="175"/>
      <c r="AE154" s="176"/>
      <c r="AF154" s="175"/>
      <c r="AG154" s="176"/>
      <c r="AH154" s="133"/>
      <c r="AI154" s="134"/>
      <c r="AJ154" s="96"/>
    </row>
    <row r="156" ht="14.25" thickBot="1"/>
    <row r="157" spans="1:39" s="83" customFormat="1" ht="15.75" customHeight="1">
      <c r="A157" s="135" t="s">
        <v>62</v>
      </c>
      <c r="B157" s="136"/>
      <c r="C157" s="136"/>
      <c r="D157" s="136"/>
      <c r="E157" s="75" t="str">
        <f>A158</f>
        <v>ＣＹＤ</v>
      </c>
      <c r="F157" s="76"/>
      <c r="G157" s="77"/>
      <c r="H157" s="78" t="str">
        <f>A160</f>
        <v>ルキノ</v>
      </c>
      <c r="I157" s="76"/>
      <c r="J157" s="77"/>
      <c r="K157" s="78" t="str">
        <f>A162</f>
        <v>ＧＬＯＲＩＡ</v>
      </c>
      <c r="L157" s="76"/>
      <c r="M157" s="77"/>
      <c r="N157" s="78" t="str">
        <f>A164</f>
        <v>緑山ＳＣ</v>
      </c>
      <c r="O157" s="76"/>
      <c r="P157" s="76"/>
      <c r="Q157" s="78" t="str">
        <f>A166</f>
        <v>町田相原</v>
      </c>
      <c r="R157" s="76"/>
      <c r="S157" s="76"/>
      <c r="T157" s="78" t="str">
        <f>A168</f>
        <v>コンフィアール町田</v>
      </c>
      <c r="U157" s="76"/>
      <c r="V157" s="76"/>
      <c r="W157" s="79" t="s">
        <v>5</v>
      </c>
      <c r="X157" s="79"/>
      <c r="Y157" s="79" t="s">
        <v>6</v>
      </c>
      <c r="Z157" s="79"/>
      <c r="AA157" s="79" t="s">
        <v>7</v>
      </c>
      <c r="AB157" s="79"/>
      <c r="AC157" s="79" t="s">
        <v>8</v>
      </c>
      <c r="AD157" s="79"/>
      <c r="AE157" s="79" t="s">
        <v>9</v>
      </c>
      <c r="AF157" s="79"/>
      <c r="AG157" s="79" t="s">
        <v>10</v>
      </c>
      <c r="AH157" s="79"/>
      <c r="AI157" s="80" t="s">
        <v>11</v>
      </c>
      <c r="AJ157" s="80"/>
      <c r="AK157" s="79" t="s">
        <v>12</v>
      </c>
      <c r="AL157" s="81"/>
      <c r="AM157" s="82"/>
    </row>
    <row r="158" spans="1:39" s="83" customFormat="1" ht="15.75" customHeight="1">
      <c r="A158" s="84" t="s">
        <v>238</v>
      </c>
      <c r="B158" s="85"/>
      <c r="C158" s="85"/>
      <c r="D158" s="85"/>
      <c r="E158" s="86"/>
      <c r="F158" s="86"/>
      <c r="G158" s="87"/>
      <c r="H158" s="88" t="str">
        <f>IF(E160="○","●",IF(E160="●","○",IF(E160="","","△")))</f>
        <v>○</v>
      </c>
      <c r="I158" s="89"/>
      <c r="J158" s="89"/>
      <c r="K158" s="90" t="str">
        <f>IF(E162="○","●",IF(E162="●","○",IF(E162="","","△")))</f>
        <v>○</v>
      </c>
      <c r="L158" s="89"/>
      <c r="M158" s="91"/>
      <c r="N158" s="88" t="str">
        <f>IF(E164="○","●",IF(E164="●","○",IF(E164="","","△")))</f>
        <v>△</v>
      </c>
      <c r="O158" s="89"/>
      <c r="P158" s="92"/>
      <c r="Q158" s="89" t="str">
        <f>IF(E166="○","●",IF(E166="●","○",IF(E166="","","△")))</f>
        <v>○</v>
      </c>
      <c r="R158" s="89"/>
      <c r="S158" s="89"/>
      <c r="T158" s="88" t="str">
        <f>IF(E168="○","●",IF(E168="●","○",IF(E168="","","△")))</f>
        <v>○</v>
      </c>
      <c r="U158" s="89"/>
      <c r="V158" s="89"/>
      <c r="W158" s="93">
        <f>IF(COUNTIF(B158:V158,"")=14,"",COUNTIF(B158:V158,"○"))</f>
        <v>4</v>
      </c>
      <c r="X158" s="93"/>
      <c r="Y158" s="93">
        <f>IF(COUNTIF(B158:V158,"")=14,"",COUNTIF(B158:V158,"●"))</f>
        <v>0</v>
      </c>
      <c r="Z158" s="93"/>
      <c r="AA158" s="93">
        <f>IF(COUNTIF(B158:V158,"")=14,"",COUNTIF(B158:V158,"△"))</f>
        <v>1</v>
      </c>
      <c r="AB158" s="93"/>
      <c r="AC158" s="93">
        <f>IF(COUNTIF(B158:V158,"")=14,"",IF(E159="",0,E159)+IF(H159="",0,H159)+IF(K159="",0,K159)+IF(N159="",0,N159)+IF(Q159="",0,Q159)+IF(T159="",0,T159))</f>
        <v>17</v>
      </c>
      <c r="AD158" s="93"/>
      <c r="AE158" s="93">
        <f>IF(COUNTIF(B158:V158,"")=14,"",IF(G159="",0,G159)+IF(J159="",0,J159)+IF(M159="",0,M159)+IF(P159="",0,P159)+IF(S159="",0,S159)+IF(V159="",0,V159))</f>
        <v>3</v>
      </c>
      <c r="AF158" s="93"/>
      <c r="AG158" s="93">
        <f>IF(COUNTIF(B158:V158,"")=14,"",W158*3+AA158)</f>
        <v>13</v>
      </c>
      <c r="AH158" s="93"/>
      <c r="AI158" s="93">
        <f>IF(COUNTIF(B158:V158,"")=14,"",AC158-AE158)</f>
        <v>14</v>
      </c>
      <c r="AJ158" s="93"/>
      <c r="AK158" s="94">
        <f>IF(COUNTIF(B158:V158,"")=14,"",RANK(AM158,$AM$158:$AM$169,0))</f>
        <v>1</v>
      </c>
      <c r="AL158" s="95"/>
      <c r="AM158" s="96">
        <f>IF(COUNTIF(B158:V158,"")=14,"",IF(AI158="",0,AG158*10000)+AI158*500+AG158*10)</f>
        <v>137130</v>
      </c>
    </row>
    <row r="159" spans="1:39" s="83" customFormat="1" ht="15.75" customHeight="1">
      <c r="A159" s="97"/>
      <c r="B159" s="85"/>
      <c r="C159" s="85"/>
      <c r="D159" s="85"/>
      <c r="E159" s="98"/>
      <c r="F159" s="98"/>
      <c r="G159" s="99"/>
      <c r="H159" s="100">
        <f>IF(G161="","",G161)</f>
        <v>7</v>
      </c>
      <c r="I159" s="101" t="s">
        <v>13</v>
      </c>
      <c r="J159" s="100">
        <f>IF(E161="","",E161)</f>
        <v>0</v>
      </c>
      <c r="K159" s="102">
        <f>IF(G163="","",G163)</f>
        <v>3</v>
      </c>
      <c r="L159" s="101" t="s">
        <v>13</v>
      </c>
      <c r="M159" s="103">
        <f>IF(E163="","",E163)</f>
        <v>0</v>
      </c>
      <c r="N159" s="100">
        <f>IF(G165="","",G165)</f>
        <v>2</v>
      </c>
      <c r="O159" s="101" t="s">
        <v>13</v>
      </c>
      <c r="P159" s="103">
        <f>IF(E165="","",E165)</f>
        <v>2</v>
      </c>
      <c r="Q159" s="100">
        <f>IF(G167="","",G167)</f>
        <v>3</v>
      </c>
      <c r="R159" s="101" t="s">
        <v>13</v>
      </c>
      <c r="S159" s="103">
        <f>IF(E167="","",E167)</f>
        <v>0</v>
      </c>
      <c r="T159" s="100">
        <f>IF(G169="","",G169)</f>
        <v>2</v>
      </c>
      <c r="U159" s="101" t="s">
        <v>13</v>
      </c>
      <c r="V159" s="100">
        <f>IF(E169="","",E169)</f>
        <v>1</v>
      </c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4"/>
      <c r="AL159" s="95"/>
      <c r="AM159" s="96"/>
    </row>
    <row r="160" spans="1:39" s="83" customFormat="1" ht="15.75" customHeight="1">
      <c r="A160" s="84" t="s">
        <v>63</v>
      </c>
      <c r="B160" s="85"/>
      <c r="C160" s="85"/>
      <c r="D160" s="85"/>
      <c r="E160" s="89" t="str">
        <f>IF(E161&gt;G161,"○",IF(E161&lt;G161,"●",IF(E161="","","△")))</f>
        <v>●</v>
      </c>
      <c r="F160" s="89"/>
      <c r="G160" s="92"/>
      <c r="H160" s="104"/>
      <c r="I160" s="86"/>
      <c r="J160" s="86"/>
      <c r="K160" s="90" t="str">
        <f>IF(H162="○","●",IF(H162="●","○",IF(H162="","","△")))</f>
        <v>○</v>
      </c>
      <c r="L160" s="89"/>
      <c r="M160" s="91"/>
      <c r="N160" s="88" t="str">
        <f>IF(H164="○","●",IF(H164="●","○",IF(H164="","","△")))</f>
        <v>●</v>
      </c>
      <c r="O160" s="89"/>
      <c r="P160" s="92"/>
      <c r="Q160" s="89" t="str">
        <f>IF(H166="○","●",IF(H166="●","○",IF(H166="","","△")))</f>
        <v>●</v>
      </c>
      <c r="R160" s="89"/>
      <c r="S160" s="92"/>
      <c r="T160" s="89" t="str">
        <f>IF(H168="○","●",IF(H168="●","○",IF(H168="","","△")))</f>
        <v>●</v>
      </c>
      <c r="U160" s="89"/>
      <c r="V160" s="89"/>
      <c r="W160" s="93">
        <f>IF(COUNTIF(B160:V160,"")=14,"",COUNTIF(B160:V160,"○"))</f>
        <v>1</v>
      </c>
      <c r="X160" s="93"/>
      <c r="Y160" s="93">
        <f>IF(COUNTIF(B160:V160,"")=14,"",COUNTIF(B160:V160,"●"))</f>
        <v>4</v>
      </c>
      <c r="Z160" s="93"/>
      <c r="AA160" s="93">
        <f>IF(COUNTIF(B160:V160,"")=14,"",COUNTIF(B160:V160,"△"))</f>
        <v>0</v>
      </c>
      <c r="AB160" s="93"/>
      <c r="AC160" s="93">
        <f>IF(COUNTIF(B160:V160,"")=14,"",IF(E161="",0,E161)+IF(H161="",0,H161)+IF(K161="",0,K161)+IF(N161="",0,N161)+IF(Q161="",0,Q161)+IF(T161="",0,T161))</f>
        <v>2</v>
      </c>
      <c r="AD160" s="93"/>
      <c r="AE160" s="93">
        <f>IF(COUNTIF(B160:V160,"")=14,"",IF(G161="",0,G161)+IF(J161="",0,J161)+IF(M161="",0,M161)+IF(P161="",0,P161)+IF(S161="",0,S161)+IF(V161="",0,V161))</f>
        <v>16</v>
      </c>
      <c r="AF160" s="93"/>
      <c r="AG160" s="93">
        <f>IF(COUNTIF(B160:V160,"")=14,"",W160*3+AA160)</f>
        <v>3</v>
      </c>
      <c r="AH160" s="93"/>
      <c r="AI160" s="93">
        <f>IF(COUNTIF(B160:V160,"")=14,"",AC160-AE160)</f>
        <v>-14</v>
      </c>
      <c r="AJ160" s="93"/>
      <c r="AK160" s="94">
        <f>IF(COUNTIF(B160:V160,"")=14,"",RANK(AM160,$AM$158:$AM$169,0))</f>
        <v>5</v>
      </c>
      <c r="AL160" s="95"/>
      <c r="AM160" s="96">
        <f>IF(COUNTIF(B160:V160,"")=14,"",IF(AI160="",0,AG160*10000)+AI160*500+AG160*10)</f>
        <v>23030</v>
      </c>
    </row>
    <row r="161" spans="1:39" s="83" customFormat="1" ht="15.75" customHeight="1">
      <c r="A161" s="97"/>
      <c r="B161" s="85"/>
      <c r="C161" s="85"/>
      <c r="D161" s="85"/>
      <c r="E161" s="100">
        <v>0</v>
      </c>
      <c r="F161" s="101" t="s">
        <v>13</v>
      </c>
      <c r="G161" s="103">
        <v>7</v>
      </c>
      <c r="H161" s="105"/>
      <c r="I161" s="98"/>
      <c r="J161" s="98"/>
      <c r="K161" s="102">
        <f>IF(J163="","",J163)</f>
        <v>1</v>
      </c>
      <c r="L161" s="101" t="s">
        <v>13</v>
      </c>
      <c r="M161" s="103">
        <f>IF(H163="","",H163)</f>
        <v>0</v>
      </c>
      <c r="N161" s="100">
        <f>IF(J165="","",J165)</f>
        <v>1</v>
      </c>
      <c r="O161" s="101" t="s">
        <v>13</v>
      </c>
      <c r="P161" s="103">
        <f>IF(H165="","",H165)</f>
        <v>2</v>
      </c>
      <c r="Q161" s="100">
        <f>IF(J167="","",J167)</f>
        <v>0</v>
      </c>
      <c r="R161" s="101" t="s">
        <v>13</v>
      </c>
      <c r="S161" s="103">
        <f>IF(H167="","",H167)</f>
        <v>4</v>
      </c>
      <c r="T161" s="100">
        <f>IF(J169="","",J169)</f>
        <v>0</v>
      </c>
      <c r="U161" s="101" t="s">
        <v>13</v>
      </c>
      <c r="V161" s="100">
        <f>IF(H169="","",H169)</f>
        <v>3</v>
      </c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4"/>
      <c r="AL161" s="95"/>
      <c r="AM161" s="96"/>
    </row>
    <row r="162" spans="1:39" s="83" customFormat="1" ht="15.75" customHeight="1">
      <c r="A162" s="84" t="s">
        <v>239</v>
      </c>
      <c r="B162" s="85"/>
      <c r="C162" s="85"/>
      <c r="D162" s="85"/>
      <c r="E162" s="89" t="str">
        <f>IF(E163&gt;G163,"○",IF(E163&lt;G163,"●",IF(E163="","","△")))</f>
        <v>●</v>
      </c>
      <c r="F162" s="89"/>
      <c r="G162" s="91"/>
      <c r="H162" s="88" t="str">
        <f>IF(H163&gt;J163,"○",IF(H163&lt;J163,"●",IF(H163="","","△")))</f>
        <v>●</v>
      </c>
      <c r="I162" s="89"/>
      <c r="J162" s="89"/>
      <c r="K162" s="106"/>
      <c r="L162" s="86"/>
      <c r="M162" s="87"/>
      <c r="N162" s="88" t="str">
        <f>IF(K164="○","●",IF(K164="●","○",IF(K164="","","△")))</f>
        <v>●</v>
      </c>
      <c r="O162" s="89"/>
      <c r="P162" s="92"/>
      <c r="Q162" s="89" t="str">
        <f>IF(K166="○","●",IF(K166="●","○",IF(K166="","","△")))</f>
        <v>●</v>
      </c>
      <c r="R162" s="89"/>
      <c r="S162" s="92"/>
      <c r="T162" s="89" t="str">
        <f>IF(K168="○","●",IF(K168="●","○",IF(K168="","","△")))</f>
        <v>●</v>
      </c>
      <c r="U162" s="89"/>
      <c r="V162" s="89"/>
      <c r="W162" s="93">
        <f>IF(COUNTIF(B162:V162,"")=14,"",COUNTIF(B162:V162,"○"))</f>
        <v>0</v>
      </c>
      <c r="X162" s="93"/>
      <c r="Y162" s="93">
        <f>IF(COUNTIF(B162:V162,"")=14,"",COUNTIF(B162:V162,"●"))</f>
        <v>5</v>
      </c>
      <c r="Z162" s="93"/>
      <c r="AA162" s="93">
        <f>IF(COUNTIF(B162:V162,"")=14,"",COUNTIF(B162:V162,"△"))</f>
        <v>0</v>
      </c>
      <c r="AB162" s="93"/>
      <c r="AC162" s="93">
        <f>IF(COUNTIF(B162:V162,"")=14,"",IF(E163="",0,E163)+IF(H163="",0,H163)+IF(K163="",0,K163)+IF(N163="",0,N163)+IF(Q163="",0,Q163)+IF(T163="",0,T163))</f>
        <v>2</v>
      </c>
      <c r="AD162" s="93"/>
      <c r="AE162" s="93">
        <f>IF(COUNTIF(B162:V162,"")=14,"",IF(G163="",0,G163)+IF(J163="",0,J163)+IF(M163="",0,M163)+IF(P163="",0,P163)+IF(S163="",0,S163)+IF(V163="",0,V163))</f>
        <v>13</v>
      </c>
      <c r="AF162" s="93"/>
      <c r="AG162" s="93">
        <f>IF(COUNTIF(B162:V162,"")=14,"",W162*3+AA162)</f>
        <v>0</v>
      </c>
      <c r="AH162" s="93"/>
      <c r="AI162" s="93">
        <f>IF(COUNTIF(B162:V162,"")=14,"",AC162-AE162)</f>
        <v>-11</v>
      </c>
      <c r="AJ162" s="93"/>
      <c r="AK162" s="94">
        <f>IF(COUNTIF(B162:V162,"")=14,"",RANK(AM162,$AM$158:$AM$169,0))</f>
        <v>6</v>
      </c>
      <c r="AL162" s="95"/>
      <c r="AM162" s="96">
        <f>IF(COUNTIF(B162:V162,"")=14,"",IF(AI162="",0,AG162*10000)+AI162*500+AG162*10)</f>
        <v>-5500</v>
      </c>
    </row>
    <row r="163" spans="1:39" s="83" customFormat="1" ht="15.75" customHeight="1">
      <c r="A163" s="97"/>
      <c r="B163" s="85"/>
      <c r="C163" s="85"/>
      <c r="D163" s="85"/>
      <c r="E163" s="100">
        <v>0</v>
      </c>
      <c r="F163" s="101" t="s">
        <v>13</v>
      </c>
      <c r="G163" s="103">
        <v>3</v>
      </c>
      <c r="H163" s="100">
        <v>0</v>
      </c>
      <c r="I163" s="101" t="s">
        <v>13</v>
      </c>
      <c r="J163" s="100">
        <v>1</v>
      </c>
      <c r="K163" s="107"/>
      <c r="L163" s="98"/>
      <c r="M163" s="99"/>
      <c r="N163" s="100">
        <f>IF(M165="","",M165)</f>
        <v>0</v>
      </c>
      <c r="O163" s="101" t="s">
        <v>13</v>
      </c>
      <c r="P163" s="103">
        <f>IF(K165="","",K165)</f>
        <v>3</v>
      </c>
      <c r="Q163" s="100">
        <f>IF(M167="","",M167)</f>
        <v>2</v>
      </c>
      <c r="R163" s="101" t="s">
        <v>13</v>
      </c>
      <c r="S163" s="103">
        <f>IF(K167="","",K167)</f>
        <v>3</v>
      </c>
      <c r="T163" s="100">
        <f>IF(M169="","",M169)</f>
        <v>0</v>
      </c>
      <c r="U163" s="101" t="s">
        <v>13</v>
      </c>
      <c r="V163" s="100">
        <f>IF(K169="","",K169)</f>
        <v>3</v>
      </c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4"/>
      <c r="AL163" s="95"/>
      <c r="AM163" s="96"/>
    </row>
    <row r="164" spans="1:39" s="83" customFormat="1" ht="15.75" customHeight="1">
      <c r="A164" s="84" t="s">
        <v>64</v>
      </c>
      <c r="B164" s="85"/>
      <c r="C164" s="85"/>
      <c r="D164" s="85"/>
      <c r="E164" s="89" t="str">
        <f>IF(E165&gt;G165,"○",IF(E165&lt;G165,"●",IF(E165="","","△")))</f>
        <v>△</v>
      </c>
      <c r="F164" s="89"/>
      <c r="G164" s="91"/>
      <c r="H164" s="88" t="str">
        <f>IF(H165&gt;J165,"○",IF(H165&lt;J165,"●",IF(H165="","","△")))</f>
        <v>○</v>
      </c>
      <c r="I164" s="89"/>
      <c r="J164" s="89"/>
      <c r="K164" s="90" t="str">
        <f>IF(K165&gt;M165,"○",IF(K165&lt;M165,"●",IF(K165="","","△")))</f>
        <v>○</v>
      </c>
      <c r="L164" s="89"/>
      <c r="M164" s="92"/>
      <c r="N164" s="104"/>
      <c r="O164" s="86"/>
      <c r="P164" s="108"/>
      <c r="Q164" s="88" t="str">
        <f>IF(N166="○","●",IF(N166="●","○",IF(N166="","","△")))</f>
        <v>△</v>
      </c>
      <c r="R164" s="89"/>
      <c r="S164" s="92"/>
      <c r="T164" s="89" t="str">
        <f>IF(N168="○","●",IF(N168="●","○",IF(N168="","","△")))</f>
        <v>○</v>
      </c>
      <c r="U164" s="89"/>
      <c r="V164" s="89"/>
      <c r="W164" s="93">
        <f>IF(COUNTIF(B164:V164,"")=14,"",COUNTIF(B164:V164,"○"))</f>
        <v>3</v>
      </c>
      <c r="X164" s="93"/>
      <c r="Y164" s="93">
        <f>IF(COUNTIF(B164:V164,"")=14,"",COUNTIF(B164:V164,"●"))</f>
        <v>0</v>
      </c>
      <c r="Z164" s="93"/>
      <c r="AA164" s="93">
        <f>IF(COUNTIF(B164:V164,"")=14,"",COUNTIF(B164:V164,"△"))</f>
        <v>2</v>
      </c>
      <c r="AB164" s="93"/>
      <c r="AC164" s="93">
        <f>IF(COUNTIF(B164:V164,"")=14,"",IF(E165="",0,E165)+IF(H165="",0,H165)+IF(K165="",0,K165)+IF(N165="",0,N165)+IF(Q165="",0,Q165)+IF(T165="",0,T165))</f>
        <v>9</v>
      </c>
      <c r="AD164" s="93"/>
      <c r="AE164" s="93">
        <f>IF(COUNTIF(B164:V164,"")=14,"",IF(G165="",0,G165)+IF(J165="",0,J165)+IF(M165="",0,M165)+IF(P165="",0,P165)+IF(S165="",0,S165)+IF(V165="",0,V165))</f>
        <v>4</v>
      </c>
      <c r="AF164" s="93"/>
      <c r="AG164" s="93">
        <f>IF(COUNTIF(B164:V164,"")=14,"",W164*3+AA164)</f>
        <v>11</v>
      </c>
      <c r="AH164" s="93"/>
      <c r="AI164" s="93">
        <f>IF(COUNTIF(B164:V164,"")=14,"",AC164-AE164)</f>
        <v>5</v>
      </c>
      <c r="AJ164" s="93"/>
      <c r="AK164" s="94">
        <f>IF(COUNTIF(B164:V164,"")=14,"",RANK(AM164,$AM$158:$AM$169,0))</f>
        <v>2</v>
      </c>
      <c r="AL164" s="95"/>
      <c r="AM164" s="96">
        <f>IF(COUNTIF(B164:V164,"")=14,"",IF(AI164="",0,AG164*10000)+AI164*500+AG164*10)</f>
        <v>112610</v>
      </c>
    </row>
    <row r="165" spans="1:39" s="83" customFormat="1" ht="15.75" customHeight="1">
      <c r="A165" s="97"/>
      <c r="B165" s="85"/>
      <c r="C165" s="85"/>
      <c r="D165" s="85"/>
      <c r="E165" s="100">
        <v>2</v>
      </c>
      <c r="F165" s="101" t="s">
        <v>13</v>
      </c>
      <c r="G165" s="103">
        <v>2</v>
      </c>
      <c r="H165" s="100">
        <v>2</v>
      </c>
      <c r="I165" s="101" t="s">
        <v>13</v>
      </c>
      <c r="J165" s="100">
        <v>1</v>
      </c>
      <c r="K165" s="102">
        <v>3</v>
      </c>
      <c r="L165" s="101" t="s">
        <v>13</v>
      </c>
      <c r="M165" s="103">
        <v>0</v>
      </c>
      <c r="N165" s="105"/>
      <c r="O165" s="98"/>
      <c r="P165" s="109"/>
      <c r="Q165" s="100">
        <f>IF(P167="","",P167)</f>
        <v>1</v>
      </c>
      <c r="R165" s="101" t="s">
        <v>13</v>
      </c>
      <c r="S165" s="100">
        <f>IF(N167="","",N167)</f>
        <v>1</v>
      </c>
      <c r="T165" s="102">
        <f>IF(P169="","",P169)</f>
        <v>1</v>
      </c>
      <c r="U165" s="101" t="s">
        <v>13</v>
      </c>
      <c r="V165" s="100">
        <f>IF(N169="","",N169)</f>
        <v>0</v>
      </c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4"/>
      <c r="AL165" s="95"/>
      <c r="AM165" s="96"/>
    </row>
    <row r="166" spans="1:39" s="83" customFormat="1" ht="15.75" customHeight="1">
      <c r="A166" s="84" t="s">
        <v>65</v>
      </c>
      <c r="B166" s="85"/>
      <c r="C166" s="85"/>
      <c r="D166" s="85"/>
      <c r="E166" s="89" t="str">
        <f>IF(E167&gt;G167,"○",IF(E167&lt;G167,"●",IF(E167="","","△")))</f>
        <v>●</v>
      </c>
      <c r="F166" s="89"/>
      <c r="G166" s="91"/>
      <c r="H166" s="88" t="str">
        <f>IF(H167&gt;J167,"○",IF(H167&lt;J167,"●",IF(H167="","","△")))</f>
        <v>○</v>
      </c>
      <c r="I166" s="89"/>
      <c r="J166" s="89"/>
      <c r="K166" s="90" t="str">
        <f>IF(K167&gt;M167,"○",IF(K167&lt;M167,"●",IF(K167="","","△")))</f>
        <v>○</v>
      </c>
      <c r="L166" s="89"/>
      <c r="M166" s="92"/>
      <c r="N166" s="90" t="str">
        <f>IF(N167&gt;P167,"○",IF(N167&lt;P167,"●",IF(N167="","","△")))</f>
        <v>△</v>
      </c>
      <c r="O166" s="89"/>
      <c r="P166" s="92"/>
      <c r="Q166" s="86"/>
      <c r="R166" s="86"/>
      <c r="S166" s="108"/>
      <c r="T166" s="89" t="str">
        <f>IF(Q168="○","●",IF(Q168="●","○",IF(Q168="","","△")))</f>
        <v>△</v>
      </c>
      <c r="U166" s="89"/>
      <c r="V166" s="89"/>
      <c r="W166" s="93">
        <f>IF(COUNTIF(B166:V166,"")=14,"",COUNTIF(B166:V166,"○"))</f>
        <v>2</v>
      </c>
      <c r="X166" s="93"/>
      <c r="Y166" s="93">
        <f>IF(COUNTIF(B166:V166,"")=14,"",COUNTIF(B166:V166,"●"))</f>
        <v>1</v>
      </c>
      <c r="Z166" s="93"/>
      <c r="AA166" s="93">
        <f>IF(COUNTIF(B166:V166,"")=14,"",COUNTIF(B166:V166,"△"))</f>
        <v>2</v>
      </c>
      <c r="AB166" s="93"/>
      <c r="AC166" s="93">
        <f>IF(COUNTIF(B166:V166,"")=14,"",IF(E167="",0,E167)+IF(H167="",0,H167)+IF(K167="",0,K167)+IF(N167="",0,N167)+IF(Q167="",0,Q167)+IF(T167="",0,T167))</f>
        <v>9</v>
      </c>
      <c r="AD166" s="93"/>
      <c r="AE166" s="93">
        <f>IF(COUNTIF(B166:V166,"")=14,"",IF(G167="",0,G167)+IF(J167="",0,J167)+IF(M167="",0,M167)+IF(P167="",0,P167)+IF(S167="",0,S167)+IF(V167="",0,V167))</f>
        <v>7</v>
      </c>
      <c r="AF166" s="93"/>
      <c r="AG166" s="93">
        <f>IF(COUNTIF(B166:V166,"")=14,"",W166*3+AA166)</f>
        <v>8</v>
      </c>
      <c r="AH166" s="93"/>
      <c r="AI166" s="93">
        <f>IF(COUNTIF(B166:V166,"")=14,"",AC166-AE166)</f>
        <v>2</v>
      </c>
      <c r="AJ166" s="93"/>
      <c r="AK166" s="94">
        <f>IF(COUNTIF(B166:V166,"")=14,"",RANK(AM166,$AM$158:$AM$169,0))</f>
        <v>3</v>
      </c>
      <c r="AL166" s="95"/>
      <c r="AM166" s="96">
        <f>IF(COUNTIF(B166:V166,"")=14,"",IF(AI166="",0,AG166*10000)+AI166*500+AG166*10)</f>
        <v>81080</v>
      </c>
    </row>
    <row r="167" spans="1:39" s="83" customFormat="1" ht="15.75" customHeight="1">
      <c r="A167" s="97"/>
      <c r="B167" s="85"/>
      <c r="C167" s="85"/>
      <c r="D167" s="85"/>
      <c r="E167" s="100">
        <v>0</v>
      </c>
      <c r="F167" s="101" t="s">
        <v>13</v>
      </c>
      <c r="G167" s="103">
        <v>3</v>
      </c>
      <c r="H167" s="100">
        <v>4</v>
      </c>
      <c r="I167" s="101" t="s">
        <v>13</v>
      </c>
      <c r="J167" s="100">
        <v>0</v>
      </c>
      <c r="K167" s="102">
        <v>3</v>
      </c>
      <c r="L167" s="101" t="s">
        <v>13</v>
      </c>
      <c r="M167" s="103">
        <v>2</v>
      </c>
      <c r="N167" s="100">
        <v>1</v>
      </c>
      <c r="O167" s="101" t="s">
        <v>13</v>
      </c>
      <c r="P167" s="103">
        <v>1</v>
      </c>
      <c r="Q167" s="98"/>
      <c r="R167" s="98"/>
      <c r="S167" s="109"/>
      <c r="T167" s="100">
        <f>IF(S169="","",S169)</f>
        <v>1</v>
      </c>
      <c r="U167" s="101" t="s">
        <v>13</v>
      </c>
      <c r="V167" s="100">
        <f>IF(Q169="","",Q169)</f>
        <v>1</v>
      </c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4"/>
      <c r="AL167" s="95"/>
      <c r="AM167" s="96"/>
    </row>
    <row r="168" spans="1:39" s="83" customFormat="1" ht="15.75" customHeight="1">
      <c r="A168" s="177" t="s">
        <v>66</v>
      </c>
      <c r="B168" s="178"/>
      <c r="C168" s="178"/>
      <c r="D168" s="179"/>
      <c r="E168" s="89" t="str">
        <f>IF(E169&gt;G169,"○",IF(E169&lt;G169,"●",IF(E169="","","△")))</f>
        <v>●</v>
      </c>
      <c r="F168" s="89"/>
      <c r="G168" s="91"/>
      <c r="H168" s="88" t="str">
        <f>IF(H169&gt;J169,"○",IF(H169&lt;J169,"●",IF(H169="","","△")))</f>
        <v>○</v>
      </c>
      <c r="I168" s="89"/>
      <c r="J168" s="89"/>
      <c r="K168" s="90" t="str">
        <f>IF(K169&gt;M169,"○",IF(K169&lt;M169,"●",IF(K169="","","△")))</f>
        <v>○</v>
      </c>
      <c r="L168" s="89"/>
      <c r="M168" s="92"/>
      <c r="N168" s="90" t="str">
        <f>IF(N169&gt;P169,"○",IF(N169&lt;P169,"●",IF(N169="","","△")))</f>
        <v>●</v>
      </c>
      <c r="O168" s="89"/>
      <c r="P168" s="92"/>
      <c r="Q168" s="90" t="str">
        <f>IF(Q169&gt;S169,"○",IF(Q169&lt;S169,"●",IF(Q169="","","△")))</f>
        <v>△</v>
      </c>
      <c r="R168" s="89"/>
      <c r="S168" s="92"/>
      <c r="T168" s="86"/>
      <c r="U168" s="86"/>
      <c r="V168" s="86"/>
      <c r="W168" s="93">
        <f>IF(COUNTIF(B168:V168,"")=14,"",COUNTIF(B168:V168,"○"))</f>
        <v>2</v>
      </c>
      <c r="X168" s="93"/>
      <c r="Y168" s="93">
        <f>IF(COUNTIF(B168:V168,"")=14,"",COUNTIF(B168:V168,"●"))</f>
        <v>2</v>
      </c>
      <c r="Z168" s="93"/>
      <c r="AA168" s="93">
        <f>IF(COUNTIF(B168:V168,"")=14,"",COUNTIF(B168:V168,"△"))</f>
        <v>1</v>
      </c>
      <c r="AB168" s="93"/>
      <c r="AC168" s="93">
        <f>IF(COUNTIF(B168:V168,"")=14,"",IF(E169="",0,E169)+IF(H169="",0,H169)+IF(K169="",0,K169)+IF(N169="",0,N169)+IF(Q169="",0,Q169)+IF(T169="",0,T169))</f>
        <v>8</v>
      </c>
      <c r="AD168" s="93"/>
      <c r="AE168" s="93">
        <f>IF(COUNTIF(B168:V168,"")=14,"",IF(G169="",0,G169)+IF(J169="",0,J169)+IF(M169="",0,M169)+IF(P169="",0,P169)+IF(S169="",0,S169)+IF(V169="",0,V169))</f>
        <v>4</v>
      </c>
      <c r="AF168" s="93"/>
      <c r="AG168" s="93">
        <f>IF(COUNTIF(B168:V168,"")=14,"",W168*3+AA168)</f>
        <v>7</v>
      </c>
      <c r="AH168" s="93"/>
      <c r="AI168" s="93">
        <f>IF(COUNTIF(B168:V168,"")=14,"",AC168-AE168)</f>
        <v>4</v>
      </c>
      <c r="AJ168" s="93"/>
      <c r="AK168" s="94">
        <f>IF(COUNTIF(B168:V168,"")=14,"",RANK(AM168,$AM$158:$AM$169,0))</f>
        <v>4</v>
      </c>
      <c r="AL168" s="95"/>
      <c r="AM168" s="96">
        <f>IF(COUNTIF(B168:V168,"")=14,"",IF(AI168="",0,AG168*10000)+AI168*500+AG168*10)</f>
        <v>72070</v>
      </c>
    </row>
    <row r="169" spans="1:39" s="83" customFormat="1" ht="15.75" customHeight="1" thickBot="1">
      <c r="A169" s="180"/>
      <c r="B169" s="181"/>
      <c r="C169" s="181"/>
      <c r="D169" s="182"/>
      <c r="E169" s="123">
        <v>1</v>
      </c>
      <c r="F169" s="124" t="s">
        <v>13</v>
      </c>
      <c r="G169" s="125">
        <v>2</v>
      </c>
      <c r="H169" s="123">
        <v>3</v>
      </c>
      <c r="I169" s="124" t="s">
        <v>13</v>
      </c>
      <c r="J169" s="123">
        <v>0</v>
      </c>
      <c r="K169" s="126">
        <v>3</v>
      </c>
      <c r="L169" s="124" t="s">
        <v>13</v>
      </c>
      <c r="M169" s="125">
        <v>0</v>
      </c>
      <c r="N169" s="123">
        <v>0</v>
      </c>
      <c r="O169" s="124" t="s">
        <v>13</v>
      </c>
      <c r="P169" s="125">
        <v>1</v>
      </c>
      <c r="Q169" s="123">
        <v>1</v>
      </c>
      <c r="R169" s="124" t="s">
        <v>13</v>
      </c>
      <c r="S169" s="125">
        <v>1</v>
      </c>
      <c r="T169" s="130"/>
      <c r="U169" s="130"/>
      <c r="V169" s="130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3"/>
      <c r="AL169" s="134"/>
      <c r="AM169" s="96"/>
    </row>
    <row r="170" ht="13.5">
      <c r="B170" s="71" t="s">
        <v>209</v>
      </c>
    </row>
  </sheetData>
  <sheetProtection/>
  <mergeCells count="1415">
    <mergeCell ref="AK168:AL169"/>
    <mergeCell ref="AM168:AM169"/>
    <mergeCell ref="A1:AU1"/>
    <mergeCell ref="A2:AU2"/>
    <mergeCell ref="Y168:Z169"/>
    <mergeCell ref="AA168:AB169"/>
    <mergeCell ref="AC168:AD169"/>
    <mergeCell ref="AE168:AF169"/>
    <mergeCell ref="AG168:AH169"/>
    <mergeCell ref="AI168:AJ169"/>
    <mergeCell ref="N168:P168"/>
    <mergeCell ref="Q168:S168"/>
    <mergeCell ref="T168:V169"/>
    <mergeCell ref="W168:X169"/>
    <mergeCell ref="A168:D169"/>
    <mergeCell ref="E168:G168"/>
    <mergeCell ref="H168:J168"/>
    <mergeCell ref="K168:M168"/>
    <mergeCell ref="Y166:Z167"/>
    <mergeCell ref="AA166:AB167"/>
    <mergeCell ref="AC166:AD167"/>
    <mergeCell ref="AE166:AF167"/>
    <mergeCell ref="AG166:AH167"/>
    <mergeCell ref="AI166:AJ167"/>
    <mergeCell ref="AK164:AL165"/>
    <mergeCell ref="AM164:AM165"/>
    <mergeCell ref="AG164:AH165"/>
    <mergeCell ref="AI164:AJ165"/>
    <mergeCell ref="AK166:AL167"/>
    <mergeCell ref="AM166:AM167"/>
    <mergeCell ref="A166:D167"/>
    <mergeCell ref="E166:G166"/>
    <mergeCell ref="H166:J166"/>
    <mergeCell ref="K166:M166"/>
    <mergeCell ref="N166:P166"/>
    <mergeCell ref="Q166:S167"/>
    <mergeCell ref="T166:V166"/>
    <mergeCell ref="W166:X167"/>
    <mergeCell ref="Y164:Z165"/>
    <mergeCell ref="AA164:AB165"/>
    <mergeCell ref="AC164:AD165"/>
    <mergeCell ref="AE164:AF165"/>
    <mergeCell ref="N164:P165"/>
    <mergeCell ref="Q164:S164"/>
    <mergeCell ref="T164:V164"/>
    <mergeCell ref="W164:X165"/>
    <mergeCell ref="A164:D165"/>
    <mergeCell ref="E164:G164"/>
    <mergeCell ref="H164:J164"/>
    <mergeCell ref="K164:M164"/>
    <mergeCell ref="AG162:AH163"/>
    <mergeCell ref="AI162:AJ163"/>
    <mergeCell ref="AK160:AL161"/>
    <mergeCell ref="AM160:AM161"/>
    <mergeCell ref="AG160:AH161"/>
    <mergeCell ref="AI160:AJ161"/>
    <mergeCell ref="AK162:AL163"/>
    <mergeCell ref="AM162:AM163"/>
    <mergeCell ref="A162:D163"/>
    <mergeCell ref="E162:G162"/>
    <mergeCell ref="H162:J162"/>
    <mergeCell ref="K162:M163"/>
    <mergeCell ref="AE160:AF161"/>
    <mergeCell ref="N162:P162"/>
    <mergeCell ref="Q162:S162"/>
    <mergeCell ref="T162:V162"/>
    <mergeCell ref="W162:X163"/>
    <mergeCell ref="Y162:Z163"/>
    <mergeCell ref="AA162:AB163"/>
    <mergeCell ref="AC162:AD163"/>
    <mergeCell ref="AE162:AF163"/>
    <mergeCell ref="W160:X161"/>
    <mergeCell ref="Y160:Z161"/>
    <mergeCell ref="AA160:AB161"/>
    <mergeCell ref="AC160:AD161"/>
    <mergeCell ref="AE158:AF159"/>
    <mergeCell ref="AK158:AL159"/>
    <mergeCell ref="AM158:AM159"/>
    <mergeCell ref="A160:D161"/>
    <mergeCell ref="E160:G160"/>
    <mergeCell ref="H160:J161"/>
    <mergeCell ref="K160:M160"/>
    <mergeCell ref="N160:P160"/>
    <mergeCell ref="Q160:S160"/>
    <mergeCell ref="T160:V160"/>
    <mergeCell ref="AG158:AH159"/>
    <mergeCell ref="AI158:AJ159"/>
    <mergeCell ref="AI157:AJ157"/>
    <mergeCell ref="AK157:AL157"/>
    <mergeCell ref="A158:D159"/>
    <mergeCell ref="E158:G159"/>
    <mergeCell ref="H158:J158"/>
    <mergeCell ref="K158:M158"/>
    <mergeCell ref="Y157:Z157"/>
    <mergeCell ref="AA157:AB157"/>
    <mergeCell ref="AC157:AD157"/>
    <mergeCell ref="N158:P158"/>
    <mergeCell ref="Q158:S158"/>
    <mergeCell ref="T158:V158"/>
    <mergeCell ref="W158:X159"/>
    <mergeCell ref="Y158:Z159"/>
    <mergeCell ref="AA158:AB159"/>
    <mergeCell ref="AC158:AD159"/>
    <mergeCell ref="AE157:AF157"/>
    <mergeCell ref="AG157:AH157"/>
    <mergeCell ref="AF153:AG154"/>
    <mergeCell ref="AH153:AI154"/>
    <mergeCell ref="N157:P157"/>
    <mergeCell ref="Q157:S157"/>
    <mergeCell ref="T157:V157"/>
    <mergeCell ref="T153:U154"/>
    <mergeCell ref="V153:W154"/>
    <mergeCell ref="W157:X157"/>
    <mergeCell ref="A157:D157"/>
    <mergeCell ref="E157:G157"/>
    <mergeCell ref="H157:J157"/>
    <mergeCell ref="K157:M157"/>
    <mergeCell ref="A153:D154"/>
    <mergeCell ref="E153:G153"/>
    <mergeCell ref="H153:J153"/>
    <mergeCell ref="K153:M153"/>
    <mergeCell ref="AJ151:AJ152"/>
    <mergeCell ref="N153:P153"/>
    <mergeCell ref="Q153:S154"/>
    <mergeCell ref="Z151:AA152"/>
    <mergeCell ref="AB151:AC152"/>
    <mergeCell ref="X153:Y154"/>
    <mergeCell ref="Z153:AA154"/>
    <mergeCell ref="AB153:AC154"/>
    <mergeCell ref="AD153:AE154"/>
    <mergeCell ref="AJ153:AJ154"/>
    <mergeCell ref="X151:Y152"/>
    <mergeCell ref="AD151:AE152"/>
    <mergeCell ref="AF151:AG152"/>
    <mergeCell ref="AH151:AI152"/>
    <mergeCell ref="N151:P152"/>
    <mergeCell ref="Q151:S151"/>
    <mergeCell ref="T151:U152"/>
    <mergeCell ref="V151:W152"/>
    <mergeCell ref="A151:D152"/>
    <mergeCell ref="E151:G151"/>
    <mergeCell ref="H151:J151"/>
    <mergeCell ref="K151:M151"/>
    <mergeCell ref="X149:Y150"/>
    <mergeCell ref="Z149:AA150"/>
    <mergeCell ref="AB149:AC150"/>
    <mergeCell ref="AD149:AE150"/>
    <mergeCell ref="AF149:AG150"/>
    <mergeCell ref="AH149:AI150"/>
    <mergeCell ref="AH147:AI148"/>
    <mergeCell ref="AJ147:AJ148"/>
    <mergeCell ref="AJ149:AJ150"/>
    <mergeCell ref="A149:D150"/>
    <mergeCell ref="E149:G149"/>
    <mergeCell ref="H149:J149"/>
    <mergeCell ref="K149:M150"/>
    <mergeCell ref="N149:P149"/>
    <mergeCell ref="Q149:S149"/>
    <mergeCell ref="T149:U150"/>
    <mergeCell ref="V149:W150"/>
    <mergeCell ref="V147:W148"/>
    <mergeCell ref="X147:Y148"/>
    <mergeCell ref="Z147:AA148"/>
    <mergeCell ref="AB147:AC148"/>
    <mergeCell ref="AD147:AE148"/>
    <mergeCell ref="AF147:AG148"/>
    <mergeCell ref="AF145:AG146"/>
    <mergeCell ref="AH145:AI146"/>
    <mergeCell ref="AB145:AC146"/>
    <mergeCell ref="AD145:AE146"/>
    <mergeCell ref="AJ145:AJ146"/>
    <mergeCell ref="A147:D148"/>
    <mergeCell ref="E147:G147"/>
    <mergeCell ref="H147:J148"/>
    <mergeCell ref="K147:M147"/>
    <mergeCell ref="N147:P147"/>
    <mergeCell ref="Q147:S147"/>
    <mergeCell ref="T147:U148"/>
    <mergeCell ref="A145:D146"/>
    <mergeCell ref="E145:G146"/>
    <mergeCell ref="H145:J145"/>
    <mergeCell ref="K145:M145"/>
    <mergeCell ref="N145:P145"/>
    <mergeCell ref="Q145:S145"/>
    <mergeCell ref="X144:Y144"/>
    <mergeCell ref="Z144:AA144"/>
    <mergeCell ref="X145:Y146"/>
    <mergeCell ref="Z145:AA146"/>
    <mergeCell ref="T145:U146"/>
    <mergeCell ref="V145:W146"/>
    <mergeCell ref="AB144:AC144"/>
    <mergeCell ref="AD144:AE144"/>
    <mergeCell ref="AF144:AG144"/>
    <mergeCell ref="AH144:AI144"/>
    <mergeCell ref="N144:P144"/>
    <mergeCell ref="Q144:S144"/>
    <mergeCell ref="T144:U144"/>
    <mergeCell ref="V144:W144"/>
    <mergeCell ref="A144:D144"/>
    <mergeCell ref="E144:G144"/>
    <mergeCell ref="H144:J144"/>
    <mergeCell ref="K144:M144"/>
    <mergeCell ref="AM140:AN141"/>
    <mergeCell ref="AO140:AP141"/>
    <mergeCell ref="AQ140:AR141"/>
    <mergeCell ref="AG140:AH141"/>
    <mergeCell ref="AI140:AJ141"/>
    <mergeCell ref="AS140:AS141"/>
    <mergeCell ref="A140:D141"/>
    <mergeCell ref="E140:G140"/>
    <mergeCell ref="H140:J140"/>
    <mergeCell ref="K140:M140"/>
    <mergeCell ref="AE140:AF141"/>
    <mergeCell ref="N140:P140"/>
    <mergeCell ref="Q140:S140"/>
    <mergeCell ref="T140:V140"/>
    <mergeCell ref="W140:Y140"/>
    <mergeCell ref="Z140:AB141"/>
    <mergeCell ref="AC140:AD141"/>
    <mergeCell ref="AI138:AJ139"/>
    <mergeCell ref="AK138:AL139"/>
    <mergeCell ref="AE138:AF139"/>
    <mergeCell ref="AG138:AH139"/>
    <mergeCell ref="AK140:AL141"/>
    <mergeCell ref="AM138:AN139"/>
    <mergeCell ref="AO138:AP139"/>
    <mergeCell ref="AQ138:AR139"/>
    <mergeCell ref="AS138:AS139"/>
    <mergeCell ref="T138:V138"/>
    <mergeCell ref="W138:Y139"/>
    <mergeCell ref="Z138:AB138"/>
    <mergeCell ref="AC138:AD139"/>
    <mergeCell ref="A138:D139"/>
    <mergeCell ref="E138:G138"/>
    <mergeCell ref="H138:J138"/>
    <mergeCell ref="K138:M138"/>
    <mergeCell ref="N138:P138"/>
    <mergeCell ref="Q138:S138"/>
    <mergeCell ref="AI136:AJ137"/>
    <mergeCell ref="AK136:AL137"/>
    <mergeCell ref="T136:V137"/>
    <mergeCell ref="W136:Y136"/>
    <mergeCell ref="Z136:AB136"/>
    <mergeCell ref="AC136:AD137"/>
    <mergeCell ref="AE136:AF137"/>
    <mergeCell ref="AG136:AH137"/>
    <mergeCell ref="AM136:AN137"/>
    <mergeCell ref="AO136:AP137"/>
    <mergeCell ref="AQ136:AR137"/>
    <mergeCell ref="AS136:AS137"/>
    <mergeCell ref="A136:D137"/>
    <mergeCell ref="E136:G136"/>
    <mergeCell ref="H136:J136"/>
    <mergeCell ref="K136:M136"/>
    <mergeCell ref="N136:P136"/>
    <mergeCell ref="Q136:S136"/>
    <mergeCell ref="AI134:AJ135"/>
    <mergeCell ref="AK134:AL135"/>
    <mergeCell ref="T134:V134"/>
    <mergeCell ref="W134:Y134"/>
    <mergeCell ref="Z134:AB134"/>
    <mergeCell ref="AC134:AD135"/>
    <mergeCell ref="AE134:AF135"/>
    <mergeCell ref="AG134:AH135"/>
    <mergeCell ref="AM134:AN135"/>
    <mergeCell ref="AO134:AP135"/>
    <mergeCell ref="AQ134:AR135"/>
    <mergeCell ref="AS134:AS135"/>
    <mergeCell ref="A134:D135"/>
    <mergeCell ref="E134:G134"/>
    <mergeCell ref="H134:J134"/>
    <mergeCell ref="K134:M134"/>
    <mergeCell ref="N134:P134"/>
    <mergeCell ref="Q134:S135"/>
    <mergeCell ref="AI132:AJ133"/>
    <mergeCell ref="AK132:AL133"/>
    <mergeCell ref="T132:V132"/>
    <mergeCell ref="W132:Y132"/>
    <mergeCell ref="Z132:AB132"/>
    <mergeCell ref="AC132:AD133"/>
    <mergeCell ref="AE132:AF133"/>
    <mergeCell ref="AG132:AH133"/>
    <mergeCell ref="AM132:AN133"/>
    <mergeCell ref="AO132:AP133"/>
    <mergeCell ref="AQ132:AR133"/>
    <mergeCell ref="AS132:AS133"/>
    <mergeCell ref="A132:D133"/>
    <mergeCell ref="E132:G132"/>
    <mergeCell ref="H132:J132"/>
    <mergeCell ref="K132:M132"/>
    <mergeCell ref="N132:P133"/>
    <mergeCell ref="Q132:S132"/>
    <mergeCell ref="AI130:AJ131"/>
    <mergeCell ref="AK130:AL131"/>
    <mergeCell ref="T130:V130"/>
    <mergeCell ref="W130:Y130"/>
    <mergeCell ref="Z130:AB130"/>
    <mergeCell ref="AC130:AD131"/>
    <mergeCell ref="AE130:AF131"/>
    <mergeCell ref="AG130:AH131"/>
    <mergeCell ref="AM130:AN131"/>
    <mergeCell ref="AO130:AP131"/>
    <mergeCell ref="AQ130:AR131"/>
    <mergeCell ref="AS130:AS131"/>
    <mergeCell ref="AM128:AN129"/>
    <mergeCell ref="AO128:AP129"/>
    <mergeCell ref="AQ128:AR129"/>
    <mergeCell ref="AS128:AS129"/>
    <mergeCell ref="A130:D131"/>
    <mergeCell ref="E130:G130"/>
    <mergeCell ref="H130:J130"/>
    <mergeCell ref="K130:M131"/>
    <mergeCell ref="AE128:AF129"/>
    <mergeCell ref="AG128:AH129"/>
    <mergeCell ref="N130:P130"/>
    <mergeCell ref="Q130:S130"/>
    <mergeCell ref="T128:V128"/>
    <mergeCell ref="W128:Y128"/>
    <mergeCell ref="N128:P128"/>
    <mergeCell ref="Q128:S128"/>
    <mergeCell ref="Z126:AB126"/>
    <mergeCell ref="AC126:AD127"/>
    <mergeCell ref="A128:D129"/>
    <mergeCell ref="E128:G128"/>
    <mergeCell ref="H128:J129"/>
    <mergeCell ref="K128:M128"/>
    <mergeCell ref="Z128:AB128"/>
    <mergeCell ref="AC128:AD129"/>
    <mergeCell ref="AE126:AF127"/>
    <mergeCell ref="AG126:AH127"/>
    <mergeCell ref="A126:D127"/>
    <mergeCell ref="E126:G127"/>
    <mergeCell ref="H126:J126"/>
    <mergeCell ref="K126:M126"/>
    <mergeCell ref="N126:P126"/>
    <mergeCell ref="Q126:S126"/>
    <mergeCell ref="T126:V126"/>
    <mergeCell ref="W126:Y126"/>
    <mergeCell ref="A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M121:AN122"/>
    <mergeCell ref="AO121:AP122"/>
    <mergeCell ref="AQ121:AR122"/>
    <mergeCell ref="AC125:AD125"/>
    <mergeCell ref="AE125:AF125"/>
    <mergeCell ref="AG125:AH125"/>
    <mergeCell ref="AI125:AJ125"/>
    <mergeCell ref="AK125:AL125"/>
    <mergeCell ref="AM125:AN125"/>
    <mergeCell ref="Z121:AB122"/>
    <mergeCell ref="AS121:AS122"/>
    <mergeCell ref="AC121:AD122"/>
    <mergeCell ref="AE121:AF122"/>
    <mergeCell ref="AG121:AH122"/>
    <mergeCell ref="AI121:AJ122"/>
    <mergeCell ref="AK121:AL122"/>
    <mergeCell ref="AM119:AN120"/>
    <mergeCell ref="AS119:AS120"/>
    <mergeCell ref="A121:D122"/>
    <mergeCell ref="E121:G121"/>
    <mergeCell ref="H121:J121"/>
    <mergeCell ref="K121:M121"/>
    <mergeCell ref="N121:P121"/>
    <mergeCell ref="Q121:S121"/>
    <mergeCell ref="T121:V121"/>
    <mergeCell ref="W121:Y121"/>
    <mergeCell ref="AO119:AP120"/>
    <mergeCell ref="AQ119:AR120"/>
    <mergeCell ref="T119:V119"/>
    <mergeCell ref="W119:Y120"/>
    <mergeCell ref="Z119:AB119"/>
    <mergeCell ref="AC119:AD120"/>
    <mergeCell ref="AE119:AF120"/>
    <mergeCell ref="AG119:AH120"/>
    <mergeCell ref="AI119:AJ120"/>
    <mergeCell ref="AK119:AL120"/>
    <mergeCell ref="AM117:AN118"/>
    <mergeCell ref="AE117:AF118"/>
    <mergeCell ref="AG117:AH118"/>
    <mergeCell ref="AI117:AJ118"/>
    <mergeCell ref="AK117:AL118"/>
    <mergeCell ref="AO117:AP118"/>
    <mergeCell ref="AQ117:AR118"/>
    <mergeCell ref="AS117:AS118"/>
    <mergeCell ref="A119:D120"/>
    <mergeCell ref="E119:G119"/>
    <mergeCell ref="H119:J119"/>
    <mergeCell ref="K119:M119"/>
    <mergeCell ref="N119:P119"/>
    <mergeCell ref="Q119:S119"/>
    <mergeCell ref="AC117:AD118"/>
    <mergeCell ref="AO125:AP125"/>
    <mergeCell ref="AQ125:AR125"/>
    <mergeCell ref="AS115:AS116"/>
    <mergeCell ref="A117:D118"/>
    <mergeCell ref="E117:G117"/>
    <mergeCell ref="H117:J117"/>
    <mergeCell ref="K117:M117"/>
    <mergeCell ref="N117:P117"/>
    <mergeCell ref="Q117:S117"/>
    <mergeCell ref="T117:V118"/>
    <mergeCell ref="W117:Y117"/>
    <mergeCell ref="Z117:AB117"/>
    <mergeCell ref="AG115:AH116"/>
    <mergeCell ref="AI115:AJ116"/>
    <mergeCell ref="AE115:AF116"/>
    <mergeCell ref="AQ113:AR114"/>
    <mergeCell ref="AS113:AS114"/>
    <mergeCell ref="T115:V115"/>
    <mergeCell ref="W115:Y115"/>
    <mergeCell ref="Z115:AB115"/>
    <mergeCell ref="AC115:AD116"/>
    <mergeCell ref="AK115:AL116"/>
    <mergeCell ref="AM115:AN116"/>
    <mergeCell ref="AO115:AP116"/>
    <mergeCell ref="AQ115:AR116"/>
    <mergeCell ref="H115:J115"/>
    <mergeCell ref="K115:M115"/>
    <mergeCell ref="AM113:AN114"/>
    <mergeCell ref="AO113:AP114"/>
    <mergeCell ref="N115:P115"/>
    <mergeCell ref="Q115:S116"/>
    <mergeCell ref="A113:D114"/>
    <mergeCell ref="E113:G113"/>
    <mergeCell ref="H113:J113"/>
    <mergeCell ref="K113:M113"/>
    <mergeCell ref="N113:P114"/>
    <mergeCell ref="Q113:S113"/>
    <mergeCell ref="A115:D116"/>
    <mergeCell ref="E115:G115"/>
    <mergeCell ref="AG113:AH114"/>
    <mergeCell ref="AI113:AJ114"/>
    <mergeCell ref="AK113:AL114"/>
    <mergeCell ref="AI126:AJ127"/>
    <mergeCell ref="AE113:AF114"/>
    <mergeCell ref="T111:V111"/>
    <mergeCell ref="W111:Y111"/>
    <mergeCell ref="Z111:AB111"/>
    <mergeCell ref="AC111:AD112"/>
    <mergeCell ref="W113:Y113"/>
    <mergeCell ref="Z113:AB113"/>
    <mergeCell ref="T113:V113"/>
    <mergeCell ref="AC113:AD114"/>
    <mergeCell ref="N109:P109"/>
    <mergeCell ref="Q109:S109"/>
    <mergeCell ref="A111:D112"/>
    <mergeCell ref="E111:G111"/>
    <mergeCell ref="H111:J111"/>
    <mergeCell ref="K111:M112"/>
    <mergeCell ref="AK109:AL110"/>
    <mergeCell ref="AQ126:AR127"/>
    <mergeCell ref="AM109:AN110"/>
    <mergeCell ref="AO109:AP110"/>
    <mergeCell ref="AQ109:AR110"/>
    <mergeCell ref="AK126:AL127"/>
    <mergeCell ref="AM126:AN127"/>
    <mergeCell ref="AO126:AP127"/>
    <mergeCell ref="AK111:AL112"/>
    <mergeCell ref="AM111:AN112"/>
    <mergeCell ref="AO111:AP112"/>
    <mergeCell ref="AQ111:AR112"/>
    <mergeCell ref="AS111:AS112"/>
    <mergeCell ref="N111:P111"/>
    <mergeCell ref="Q111:S111"/>
    <mergeCell ref="AE111:AF112"/>
    <mergeCell ref="AG111:AH112"/>
    <mergeCell ref="AI111:AJ112"/>
    <mergeCell ref="AS126:AS127"/>
    <mergeCell ref="AI128:AJ129"/>
    <mergeCell ref="AK128:AL129"/>
    <mergeCell ref="AS107:AS108"/>
    <mergeCell ref="AI107:AJ108"/>
    <mergeCell ref="AK107:AL108"/>
    <mergeCell ref="AI109:AJ110"/>
    <mergeCell ref="AO107:AP108"/>
    <mergeCell ref="AQ107:AR108"/>
    <mergeCell ref="AS109:AS110"/>
    <mergeCell ref="A109:D110"/>
    <mergeCell ref="E109:G109"/>
    <mergeCell ref="H109:J110"/>
    <mergeCell ref="K109:M109"/>
    <mergeCell ref="T109:V109"/>
    <mergeCell ref="W109:Y109"/>
    <mergeCell ref="Z109:AB109"/>
    <mergeCell ref="AG107:AH108"/>
    <mergeCell ref="AC109:AD110"/>
    <mergeCell ref="AE109:AF110"/>
    <mergeCell ref="AG109:AH110"/>
    <mergeCell ref="T107:V107"/>
    <mergeCell ref="W107:Y107"/>
    <mergeCell ref="Z107:AB107"/>
    <mergeCell ref="AC107:AD108"/>
    <mergeCell ref="AE107:AF108"/>
    <mergeCell ref="AM106:AN106"/>
    <mergeCell ref="AO106:AP106"/>
    <mergeCell ref="AQ106:AR106"/>
    <mergeCell ref="A107:D108"/>
    <mergeCell ref="E107:G108"/>
    <mergeCell ref="H107:J107"/>
    <mergeCell ref="K107:M107"/>
    <mergeCell ref="N107:P107"/>
    <mergeCell ref="Q107:S107"/>
    <mergeCell ref="AM107:AN108"/>
    <mergeCell ref="A106:D106"/>
    <mergeCell ref="E106:G106"/>
    <mergeCell ref="AK106:AL106"/>
    <mergeCell ref="H106:J106"/>
    <mergeCell ref="K106:M106"/>
    <mergeCell ref="N106:P106"/>
    <mergeCell ref="Q106:S106"/>
    <mergeCell ref="AJ101:AK102"/>
    <mergeCell ref="AL101:AM102"/>
    <mergeCell ref="AN101:AO102"/>
    <mergeCell ref="T106:V106"/>
    <mergeCell ref="W106:Y106"/>
    <mergeCell ref="Z106:AB106"/>
    <mergeCell ref="AC106:AD106"/>
    <mergeCell ref="AE106:AF106"/>
    <mergeCell ref="AG106:AH106"/>
    <mergeCell ref="AI106:AJ106"/>
    <mergeCell ref="AN99:AO100"/>
    <mergeCell ref="AP101:AP102"/>
    <mergeCell ref="Q101:S101"/>
    <mergeCell ref="T101:V101"/>
    <mergeCell ref="W101:Y102"/>
    <mergeCell ref="Z101:AA102"/>
    <mergeCell ref="AB101:AC102"/>
    <mergeCell ref="AD101:AE102"/>
    <mergeCell ref="AF101:AG102"/>
    <mergeCell ref="AH101:AI102"/>
    <mergeCell ref="Z99:AA100"/>
    <mergeCell ref="AB99:AC100"/>
    <mergeCell ref="AH99:AI100"/>
    <mergeCell ref="AJ99:AK100"/>
    <mergeCell ref="N99:P99"/>
    <mergeCell ref="Q99:S99"/>
    <mergeCell ref="AP99:AP100"/>
    <mergeCell ref="A101:D102"/>
    <mergeCell ref="E101:G101"/>
    <mergeCell ref="H101:J101"/>
    <mergeCell ref="K101:M101"/>
    <mergeCell ref="N101:P101"/>
    <mergeCell ref="T99:V100"/>
    <mergeCell ref="W99:Y99"/>
    <mergeCell ref="A99:D100"/>
    <mergeCell ref="E99:G99"/>
    <mergeCell ref="H99:J99"/>
    <mergeCell ref="K99:M99"/>
    <mergeCell ref="AJ97:AK98"/>
    <mergeCell ref="AL97:AM98"/>
    <mergeCell ref="AD99:AE100"/>
    <mergeCell ref="AF99:AG100"/>
    <mergeCell ref="AL99:AM100"/>
    <mergeCell ref="AN97:AO98"/>
    <mergeCell ref="AP97:AP98"/>
    <mergeCell ref="Q97:S98"/>
    <mergeCell ref="T97:V97"/>
    <mergeCell ref="W97:Y97"/>
    <mergeCell ref="Z97:AA98"/>
    <mergeCell ref="AB97:AC98"/>
    <mergeCell ref="AD97:AE98"/>
    <mergeCell ref="AF97:AG98"/>
    <mergeCell ref="AH97:AI98"/>
    <mergeCell ref="AB95:AC96"/>
    <mergeCell ref="AH95:AI96"/>
    <mergeCell ref="AJ95:AK96"/>
    <mergeCell ref="AL95:AM96"/>
    <mergeCell ref="N97:P97"/>
    <mergeCell ref="T95:V95"/>
    <mergeCell ref="W95:Y95"/>
    <mergeCell ref="Z95:AA96"/>
    <mergeCell ref="A97:D98"/>
    <mergeCell ref="E97:G97"/>
    <mergeCell ref="H97:J97"/>
    <mergeCell ref="K97:M97"/>
    <mergeCell ref="AF95:AG96"/>
    <mergeCell ref="AJ93:AK94"/>
    <mergeCell ref="AL93:AM94"/>
    <mergeCell ref="AP95:AP96"/>
    <mergeCell ref="AN95:AO96"/>
    <mergeCell ref="AP93:AP94"/>
    <mergeCell ref="A95:D96"/>
    <mergeCell ref="E95:G95"/>
    <mergeCell ref="H95:J95"/>
    <mergeCell ref="K95:M95"/>
    <mergeCell ref="N95:P96"/>
    <mergeCell ref="Q95:S95"/>
    <mergeCell ref="W93:Y93"/>
    <mergeCell ref="Z93:AA94"/>
    <mergeCell ref="AD95:AE96"/>
    <mergeCell ref="AD93:AE94"/>
    <mergeCell ref="AF93:AG94"/>
    <mergeCell ref="AH93:AI94"/>
    <mergeCell ref="AN93:AO94"/>
    <mergeCell ref="N93:P93"/>
    <mergeCell ref="Q93:S93"/>
    <mergeCell ref="T93:V93"/>
    <mergeCell ref="AB93:AC94"/>
    <mergeCell ref="A93:D94"/>
    <mergeCell ref="E93:G93"/>
    <mergeCell ref="H93:J93"/>
    <mergeCell ref="K93:M94"/>
    <mergeCell ref="AJ91:AK92"/>
    <mergeCell ref="AN89:AO90"/>
    <mergeCell ref="AP89:AP90"/>
    <mergeCell ref="AJ89:AK90"/>
    <mergeCell ref="AL89:AM90"/>
    <mergeCell ref="AL91:AM92"/>
    <mergeCell ref="AN91:AO92"/>
    <mergeCell ref="AP91:AP92"/>
    <mergeCell ref="A91:D92"/>
    <mergeCell ref="E91:G91"/>
    <mergeCell ref="H91:J92"/>
    <mergeCell ref="K91:M91"/>
    <mergeCell ref="AH89:AI90"/>
    <mergeCell ref="N91:P91"/>
    <mergeCell ref="Q91:S91"/>
    <mergeCell ref="T91:V91"/>
    <mergeCell ref="W91:Y91"/>
    <mergeCell ref="AH91:AI92"/>
    <mergeCell ref="Z91:AA92"/>
    <mergeCell ref="AB91:AC92"/>
    <mergeCell ref="AD91:AE92"/>
    <mergeCell ref="AF91:AG92"/>
    <mergeCell ref="Z89:AA90"/>
    <mergeCell ref="AB89:AC90"/>
    <mergeCell ref="AD89:AE90"/>
    <mergeCell ref="AF89:AG90"/>
    <mergeCell ref="N89:P89"/>
    <mergeCell ref="Q89:S89"/>
    <mergeCell ref="T89:V89"/>
    <mergeCell ref="W89:Y89"/>
    <mergeCell ref="A89:D90"/>
    <mergeCell ref="E89:G90"/>
    <mergeCell ref="H89:J89"/>
    <mergeCell ref="K89:M89"/>
    <mergeCell ref="AD88:AE88"/>
    <mergeCell ref="AF88:AG88"/>
    <mergeCell ref="AH88:AI88"/>
    <mergeCell ref="AN88:AO88"/>
    <mergeCell ref="AL88:AM88"/>
    <mergeCell ref="AV84:AV85"/>
    <mergeCell ref="A88:D88"/>
    <mergeCell ref="E88:G88"/>
    <mergeCell ref="H88:J88"/>
    <mergeCell ref="K88:M88"/>
    <mergeCell ref="N88:P88"/>
    <mergeCell ref="Q88:S88"/>
    <mergeCell ref="T88:V88"/>
    <mergeCell ref="AB88:AC88"/>
    <mergeCell ref="AP84:AQ85"/>
    <mergeCell ref="AR84:AS85"/>
    <mergeCell ref="AT84:AU85"/>
    <mergeCell ref="W88:Y88"/>
    <mergeCell ref="Z88:AA88"/>
    <mergeCell ref="AJ84:AK85"/>
    <mergeCell ref="AL84:AM85"/>
    <mergeCell ref="AF84:AG85"/>
    <mergeCell ref="AH84:AI85"/>
    <mergeCell ref="AJ88:AK88"/>
    <mergeCell ref="AP82:AQ83"/>
    <mergeCell ref="AR82:AS83"/>
    <mergeCell ref="AT82:AU83"/>
    <mergeCell ref="AV82:AV83"/>
    <mergeCell ref="A84:D85"/>
    <mergeCell ref="E84:G84"/>
    <mergeCell ref="H84:J84"/>
    <mergeCell ref="K84:M84"/>
    <mergeCell ref="AN82:AO83"/>
    <mergeCell ref="N84:P84"/>
    <mergeCell ref="Q84:S84"/>
    <mergeCell ref="AC82:AE82"/>
    <mergeCell ref="AF82:AG83"/>
    <mergeCell ref="T84:V84"/>
    <mergeCell ref="W84:Y84"/>
    <mergeCell ref="Z84:AB84"/>
    <mergeCell ref="AC84:AE85"/>
    <mergeCell ref="AN84:AO85"/>
    <mergeCell ref="Z82:AB83"/>
    <mergeCell ref="AH82:AI83"/>
    <mergeCell ref="AJ82:AK83"/>
    <mergeCell ref="AL82:AM83"/>
    <mergeCell ref="AP80:AQ81"/>
    <mergeCell ref="AV80:AV81"/>
    <mergeCell ref="A82:D83"/>
    <mergeCell ref="E82:G82"/>
    <mergeCell ref="H82:J82"/>
    <mergeCell ref="K82:M82"/>
    <mergeCell ref="N82:P82"/>
    <mergeCell ref="Q82:S82"/>
    <mergeCell ref="T82:V82"/>
    <mergeCell ref="W82:Y82"/>
    <mergeCell ref="AR80:AS81"/>
    <mergeCell ref="AT80:AU81"/>
    <mergeCell ref="T80:V80"/>
    <mergeCell ref="W80:Y81"/>
    <mergeCell ref="Z80:AB80"/>
    <mergeCell ref="AC80:AE80"/>
    <mergeCell ref="AF80:AG81"/>
    <mergeCell ref="AH80:AI81"/>
    <mergeCell ref="AJ80:AK81"/>
    <mergeCell ref="AL80:AM81"/>
    <mergeCell ref="AP78:AQ79"/>
    <mergeCell ref="AR78:AS79"/>
    <mergeCell ref="AT78:AU79"/>
    <mergeCell ref="AV78:AV79"/>
    <mergeCell ref="A80:D81"/>
    <mergeCell ref="E80:G80"/>
    <mergeCell ref="H80:J80"/>
    <mergeCell ref="K80:M80"/>
    <mergeCell ref="AN78:AO79"/>
    <mergeCell ref="N80:P80"/>
    <mergeCell ref="Q80:S80"/>
    <mergeCell ref="AC78:AE78"/>
    <mergeCell ref="AF78:AG79"/>
    <mergeCell ref="AN80:AO81"/>
    <mergeCell ref="Z78:AB78"/>
    <mergeCell ref="AH78:AI79"/>
    <mergeCell ref="AJ78:AK79"/>
    <mergeCell ref="AL78:AM79"/>
    <mergeCell ref="AP76:AQ77"/>
    <mergeCell ref="AV76:AV77"/>
    <mergeCell ref="A78:D79"/>
    <mergeCell ref="E78:G78"/>
    <mergeCell ref="H78:J78"/>
    <mergeCell ref="K78:M78"/>
    <mergeCell ref="N78:P78"/>
    <mergeCell ref="Q78:S78"/>
    <mergeCell ref="T78:V79"/>
    <mergeCell ref="W78:Y78"/>
    <mergeCell ref="AR76:AS77"/>
    <mergeCell ref="AT76:AU77"/>
    <mergeCell ref="T76:V76"/>
    <mergeCell ref="W76:Y76"/>
    <mergeCell ref="Z76:AB76"/>
    <mergeCell ref="AC76:AE76"/>
    <mergeCell ref="AF76:AG77"/>
    <mergeCell ref="AH76:AI77"/>
    <mergeCell ref="AJ76:AK77"/>
    <mergeCell ref="AL76:AM77"/>
    <mergeCell ref="AP74:AQ75"/>
    <mergeCell ref="AR74:AS75"/>
    <mergeCell ref="AT74:AU75"/>
    <mergeCell ref="AV74:AV75"/>
    <mergeCell ref="A76:D77"/>
    <mergeCell ref="E76:G76"/>
    <mergeCell ref="H76:J76"/>
    <mergeCell ref="K76:M76"/>
    <mergeCell ref="AN74:AO75"/>
    <mergeCell ref="N76:P76"/>
    <mergeCell ref="Q76:S77"/>
    <mergeCell ref="AC74:AE74"/>
    <mergeCell ref="AF74:AG75"/>
    <mergeCell ref="AN76:AO77"/>
    <mergeCell ref="Z74:AB74"/>
    <mergeCell ref="AH74:AI75"/>
    <mergeCell ref="AJ74:AK75"/>
    <mergeCell ref="AL74:AM75"/>
    <mergeCell ref="AP72:AQ73"/>
    <mergeCell ref="AV72:AV73"/>
    <mergeCell ref="A74:D75"/>
    <mergeCell ref="E74:G74"/>
    <mergeCell ref="H74:J74"/>
    <mergeCell ref="K74:M74"/>
    <mergeCell ref="N74:P75"/>
    <mergeCell ref="Q74:S74"/>
    <mergeCell ref="T74:V74"/>
    <mergeCell ref="W74:Y74"/>
    <mergeCell ref="AR72:AS73"/>
    <mergeCell ref="AT72:AU73"/>
    <mergeCell ref="T72:V72"/>
    <mergeCell ref="W72:Y72"/>
    <mergeCell ref="Z72:AB72"/>
    <mergeCell ref="AC72:AE72"/>
    <mergeCell ref="AF72:AG73"/>
    <mergeCell ref="AH72:AI73"/>
    <mergeCell ref="AJ72:AK73"/>
    <mergeCell ref="AL72:AM73"/>
    <mergeCell ref="AP70:AQ71"/>
    <mergeCell ref="AR70:AS71"/>
    <mergeCell ref="AT70:AU71"/>
    <mergeCell ref="AV70:AV71"/>
    <mergeCell ref="A72:D73"/>
    <mergeCell ref="E72:G72"/>
    <mergeCell ref="H72:J72"/>
    <mergeCell ref="K72:M73"/>
    <mergeCell ref="AL70:AM71"/>
    <mergeCell ref="AN70:AO71"/>
    <mergeCell ref="N72:P72"/>
    <mergeCell ref="Q72:S72"/>
    <mergeCell ref="AC70:AE70"/>
    <mergeCell ref="AF70:AG71"/>
    <mergeCell ref="AN72:AO73"/>
    <mergeCell ref="W70:Y70"/>
    <mergeCell ref="Z70:AB70"/>
    <mergeCell ref="AH70:AI71"/>
    <mergeCell ref="AJ70:AK71"/>
    <mergeCell ref="AN68:AO69"/>
    <mergeCell ref="AP68:AQ69"/>
    <mergeCell ref="AV68:AV69"/>
    <mergeCell ref="A70:D71"/>
    <mergeCell ref="E70:G70"/>
    <mergeCell ref="H70:J71"/>
    <mergeCell ref="K70:M70"/>
    <mergeCell ref="N70:P70"/>
    <mergeCell ref="Q70:S70"/>
    <mergeCell ref="T70:V70"/>
    <mergeCell ref="AR68:AS69"/>
    <mergeCell ref="AT68:AU69"/>
    <mergeCell ref="T68:V68"/>
    <mergeCell ref="W68:Y68"/>
    <mergeCell ref="Z68:AB68"/>
    <mergeCell ref="AC68:AE68"/>
    <mergeCell ref="AF68:AG69"/>
    <mergeCell ref="AH68:AI69"/>
    <mergeCell ref="AJ68:AK69"/>
    <mergeCell ref="AL68:AM69"/>
    <mergeCell ref="A68:D69"/>
    <mergeCell ref="E68:G69"/>
    <mergeCell ref="H68:J68"/>
    <mergeCell ref="K68:M68"/>
    <mergeCell ref="AP67:AQ67"/>
    <mergeCell ref="AR67:AS67"/>
    <mergeCell ref="AT67:AU67"/>
    <mergeCell ref="N68:P68"/>
    <mergeCell ref="Q68:S68"/>
    <mergeCell ref="AJ67:AK67"/>
    <mergeCell ref="AL67:AM67"/>
    <mergeCell ref="T67:V67"/>
    <mergeCell ref="W67:Y67"/>
    <mergeCell ref="Z67:AB67"/>
    <mergeCell ref="AP63:AQ64"/>
    <mergeCell ref="AR63:AS64"/>
    <mergeCell ref="AT63:AU64"/>
    <mergeCell ref="AV63:AV64"/>
    <mergeCell ref="A67:D67"/>
    <mergeCell ref="E67:G67"/>
    <mergeCell ref="H67:J67"/>
    <mergeCell ref="K67:M67"/>
    <mergeCell ref="AN63:AO64"/>
    <mergeCell ref="N67:P67"/>
    <mergeCell ref="Q67:S67"/>
    <mergeCell ref="AC63:AE64"/>
    <mergeCell ref="AF63:AG64"/>
    <mergeCell ref="AN67:AO67"/>
    <mergeCell ref="AC67:AE67"/>
    <mergeCell ref="AF67:AG67"/>
    <mergeCell ref="AH67:AI67"/>
    <mergeCell ref="Z63:AB63"/>
    <mergeCell ref="AH63:AI64"/>
    <mergeCell ref="AJ63:AK64"/>
    <mergeCell ref="AL63:AM64"/>
    <mergeCell ref="AP61:AQ62"/>
    <mergeCell ref="AV61:AV62"/>
    <mergeCell ref="A63:D64"/>
    <mergeCell ref="E63:G63"/>
    <mergeCell ref="H63:J63"/>
    <mergeCell ref="K63:M63"/>
    <mergeCell ref="N63:P63"/>
    <mergeCell ref="Q63:S63"/>
    <mergeCell ref="T63:V63"/>
    <mergeCell ref="W63:Y63"/>
    <mergeCell ref="AR61:AS62"/>
    <mergeCell ref="AT61:AU62"/>
    <mergeCell ref="T61:V61"/>
    <mergeCell ref="W61:Y61"/>
    <mergeCell ref="Z61:AB62"/>
    <mergeCell ref="AC61:AE61"/>
    <mergeCell ref="AF61:AG62"/>
    <mergeCell ref="AH61:AI62"/>
    <mergeCell ref="AJ61:AK62"/>
    <mergeCell ref="AL61:AM62"/>
    <mergeCell ref="AP59:AQ60"/>
    <mergeCell ref="AR59:AS60"/>
    <mergeCell ref="AT59:AU60"/>
    <mergeCell ref="AV59:AV60"/>
    <mergeCell ref="A61:D62"/>
    <mergeCell ref="E61:G61"/>
    <mergeCell ref="H61:J61"/>
    <mergeCell ref="K61:M61"/>
    <mergeCell ref="AN59:AO60"/>
    <mergeCell ref="N61:P61"/>
    <mergeCell ref="Q61:S61"/>
    <mergeCell ref="AC59:AE59"/>
    <mergeCell ref="AF59:AG60"/>
    <mergeCell ref="AN61:AO62"/>
    <mergeCell ref="Z59:AB59"/>
    <mergeCell ref="AH59:AI60"/>
    <mergeCell ref="AJ59:AK60"/>
    <mergeCell ref="AL59:AM60"/>
    <mergeCell ref="AP57:AQ58"/>
    <mergeCell ref="AV57:AV58"/>
    <mergeCell ref="A59:D60"/>
    <mergeCell ref="E59:G59"/>
    <mergeCell ref="H59:J59"/>
    <mergeCell ref="K59:M59"/>
    <mergeCell ref="N59:P59"/>
    <mergeCell ref="Q59:S59"/>
    <mergeCell ref="T59:V59"/>
    <mergeCell ref="W59:Y60"/>
    <mergeCell ref="AR57:AS58"/>
    <mergeCell ref="AT57:AU58"/>
    <mergeCell ref="T57:V58"/>
    <mergeCell ref="W57:Y57"/>
    <mergeCell ref="Z57:AB57"/>
    <mergeCell ref="AC57:AE57"/>
    <mergeCell ref="AF57:AG58"/>
    <mergeCell ref="AH57:AI58"/>
    <mergeCell ref="AJ57:AK58"/>
    <mergeCell ref="AL57:AM58"/>
    <mergeCell ref="AP55:AQ56"/>
    <mergeCell ref="AR55:AS56"/>
    <mergeCell ref="AT55:AU56"/>
    <mergeCell ref="AV55:AV56"/>
    <mergeCell ref="A57:D58"/>
    <mergeCell ref="E57:G57"/>
    <mergeCell ref="H57:J57"/>
    <mergeCell ref="K57:M57"/>
    <mergeCell ref="AN55:AO56"/>
    <mergeCell ref="N57:P57"/>
    <mergeCell ref="Q57:S57"/>
    <mergeCell ref="AC55:AE55"/>
    <mergeCell ref="AF55:AG56"/>
    <mergeCell ref="AN57:AO58"/>
    <mergeCell ref="Z55:AB55"/>
    <mergeCell ref="AH55:AI56"/>
    <mergeCell ref="AJ55:AK56"/>
    <mergeCell ref="AL55:AM56"/>
    <mergeCell ref="AP53:AQ54"/>
    <mergeCell ref="AV53:AV54"/>
    <mergeCell ref="A55:D56"/>
    <mergeCell ref="E55:G55"/>
    <mergeCell ref="H55:J55"/>
    <mergeCell ref="K55:M55"/>
    <mergeCell ref="N55:P55"/>
    <mergeCell ref="Q55:S56"/>
    <mergeCell ref="T55:V55"/>
    <mergeCell ref="W55:Y55"/>
    <mergeCell ref="AR53:AS54"/>
    <mergeCell ref="AT53:AU54"/>
    <mergeCell ref="T53:V53"/>
    <mergeCell ref="W53:Y53"/>
    <mergeCell ref="Z53:AB53"/>
    <mergeCell ref="AC53:AE53"/>
    <mergeCell ref="AF53:AG54"/>
    <mergeCell ref="AH53:AI54"/>
    <mergeCell ref="AJ53:AK54"/>
    <mergeCell ref="AL53:AM54"/>
    <mergeCell ref="AP51:AQ52"/>
    <mergeCell ref="AR51:AS52"/>
    <mergeCell ref="AT51:AU52"/>
    <mergeCell ref="AV51:AV52"/>
    <mergeCell ref="A53:D54"/>
    <mergeCell ref="E53:G53"/>
    <mergeCell ref="H53:J53"/>
    <mergeCell ref="K53:M53"/>
    <mergeCell ref="AL51:AM52"/>
    <mergeCell ref="AN51:AO52"/>
    <mergeCell ref="N53:P54"/>
    <mergeCell ref="Q53:S53"/>
    <mergeCell ref="AC51:AE51"/>
    <mergeCell ref="AF51:AG52"/>
    <mergeCell ref="AN53:AO54"/>
    <mergeCell ref="W51:Y51"/>
    <mergeCell ref="Z51:AB51"/>
    <mergeCell ref="AH51:AI52"/>
    <mergeCell ref="AJ51:AK52"/>
    <mergeCell ref="AN49:AO50"/>
    <mergeCell ref="AP49:AQ50"/>
    <mergeCell ref="AV49:AV50"/>
    <mergeCell ref="A51:D52"/>
    <mergeCell ref="E51:G51"/>
    <mergeCell ref="H51:J51"/>
    <mergeCell ref="K51:M52"/>
    <mergeCell ref="N51:P51"/>
    <mergeCell ref="Q51:S51"/>
    <mergeCell ref="T51:V51"/>
    <mergeCell ref="AR49:AS50"/>
    <mergeCell ref="AT49:AU50"/>
    <mergeCell ref="T49:V49"/>
    <mergeCell ref="W49:Y49"/>
    <mergeCell ref="Z49:AB49"/>
    <mergeCell ref="AC49:AE49"/>
    <mergeCell ref="AF49:AG50"/>
    <mergeCell ref="AH49:AI50"/>
    <mergeCell ref="AJ49:AK50"/>
    <mergeCell ref="AL49:AM50"/>
    <mergeCell ref="AF47:AG48"/>
    <mergeCell ref="AH47:AI48"/>
    <mergeCell ref="AJ47:AK48"/>
    <mergeCell ref="A49:D50"/>
    <mergeCell ref="E49:G49"/>
    <mergeCell ref="H49:J50"/>
    <mergeCell ref="K49:M49"/>
    <mergeCell ref="AR47:AS48"/>
    <mergeCell ref="AT47:AU48"/>
    <mergeCell ref="AV47:AV48"/>
    <mergeCell ref="N49:P49"/>
    <mergeCell ref="Q49:S49"/>
    <mergeCell ref="AL47:AM48"/>
    <mergeCell ref="AN47:AO48"/>
    <mergeCell ref="W47:Y47"/>
    <mergeCell ref="Z47:AB47"/>
    <mergeCell ref="AC47:AE47"/>
    <mergeCell ref="AR46:AS46"/>
    <mergeCell ref="AT46:AU46"/>
    <mergeCell ref="A47:D48"/>
    <mergeCell ref="E47:G48"/>
    <mergeCell ref="H47:J47"/>
    <mergeCell ref="K47:M47"/>
    <mergeCell ref="N47:P47"/>
    <mergeCell ref="Q47:S47"/>
    <mergeCell ref="T47:V47"/>
    <mergeCell ref="AP47:AQ48"/>
    <mergeCell ref="AF46:AG46"/>
    <mergeCell ref="AH46:AI46"/>
    <mergeCell ref="AJ46:AK46"/>
    <mergeCell ref="AP46:AQ46"/>
    <mergeCell ref="AN46:AO46"/>
    <mergeCell ref="AV42:AV43"/>
    <mergeCell ref="A46:D46"/>
    <mergeCell ref="E46:G46"/>
    <mergeCell ref="H46:J46"/>
    <mergeCell ref="K46:M46"/>
    <mergeCell ref="N46:P46"/>
    <mergeCell ref="Q46:S46"/>
    <mergeCell ref="T46:V46"/>
    <mergeCell ref="AC46:AE46"/>
    <mergeCell ref="AP42:AQ43"/>
    <mergeCell ref="AR42:AS43"/>
    <mergeCell ref="AT42:AU43"/>
    <mergeCell ref="W46:Y46"/>
    <mergeCell ref="Z46:AB46"/>
    <mergeCell ref="AJ42:AK43"/>
    <mergeCell ref="AL42:AM43"/>
    <mergeCell ref="AF42:AG43"/>
    <mergeCell ref="AH42:AI43"/>
    <mergeCell ref="AL46:AM46"/>
    <mergeCell ref="AP40:AQ41"/>
    <mergeCell ref="AR40:AS41"/>
    <mergeCell ref="AT40:AU41"/>
    <mergeCell ref="AV40:AV41"/>
    <mergeCell ref="A42:D43"/>
    <mergeCell ref="E42:G42"/>
    <mergeCell ref="H42:J42"/>
    <mergeCell ref="K42:M42"/>
    <mergeCell ref="AN40:AO41"/>
    <mergeCell ref="N42:P42"/>
    <mergeCell ref="Q42:S42"/>
    <mergeCell ref="AC40:AE40"/>
    <mergeCell ref="AF40:AG41"/>
    <mergeCell ref="T42:V42"/>
    <mergeCell ref="W42:Y42"/>
    <mergeCell ref="Z42:AB42"/>
    <mergeCell ref="AC42:AE43"/>
    <mergeCell ref="AN42:AO43"/>
    <mergeCell ref="Z40:AB41"/>
    <mergeCell ref="AH40:AI41"/>
    <mergeCell ref="AJ40:AK41"/>
    <mergeCell ref="AL40:AM41"/>
    <mergeCell ref="AP38:AQ39"/>
    <mergeCell ref="AV38:AV39"/>
    <mergeCell ref="A40:D41"/>
    <mergeCell ref="E40:G40"/>
    <mergeCell ref="H40:J40"/>
    <mergeCell ref="K40:M40"/>
    <mergeCell ref="N40:P40"/>
    <mergeCell ref="Q40:S40"/>
    <mergeCell ref="T40:V40"/>
    <mergeCell ref="W40:Y40"/>
    <mergeCell ref="AR38:AS39"/>
    <mergeCell ref="AT38:AU39"/>
    <mergeCell ref="T38:V38"/>
    <mergeCell ref="W38:Y39"/>
    <mergeCell ref="Z38:AB38"/>
    <mergeCell ref="AC38:AE38"/>
    <mergeCell ref="AF38:AG39"/>
    <mergeCell ref="AH38:AI39"/>
    <mergeCell ref="AJ38:AK39"/>
    <mergeCell ref="AL38:AM39"/>
    <mergeCell ref="AP36:AQ37"/>
    <mergeCell ref="AR36:AS37"/>
    <mergeCell ref="AT36:AU37"/>
    <mergeCell ref="AV36:AV37"/>
    <mergeCell ref="A38:D39"/>
    <mergeCell ref="E38:G38"/>
    <mergeCell ref="H38:J38"/>
    <mergeCell ref="K38:M38"/>
    <mergeCell ref="AN36:AO37"/>
    <mergeCell ref="N38:P38"/>
    <mergeCell ref="Q38:S38"/>
    <mergeCell ref="AC36:AE36"/>
    <mergeCell ref="AF36:AG37"/>
    <mergeCell ref="AN38:AO39"/>
    <mergeCell ref="Z36:AB36"/>
    <mergeCell ref="AH36:AI37"/>
    <mergeCell ref="AJ36:AK37"/>
    <mergeCell ref="AL36:AM37"/>
    <mergeCell ref="AP34:AQ35"/>
    <mergeCell ref="AV34:AV35"/>
    <mergeCell ref="A36:D37"/>
    <mergeCell ref="E36:G36"/>
    <mergeCell ref="H36:J36"/>
    <mergeCell ref="K36:M36"/>
    <mergeCell ref="N36:P36"/>
    <mergeCell ref="Q36:S36"/>
    <mergeCell ref="T36:V37"/>
    <mergeCell ref="W36:Y36"/>
    <mergeCell ref="AR34:AS35"/>
    <mergeCell ref="AT34:AU35"/>
    <mergeCell ref="T34:V34"/>
    <mergeCell ref="W34:Y34"/>
    <mergeCell ref="Z34:AB34"/>
    <mergeCell ref="AC34:AE34"/>
    <mergeCell ref="AF34:AG35"/>
    <mergeCell ref="AH34:AI35"/>
    <mergeCell ref="AJ34:AK35"/>
    <mergeCell ref="AL34:AM35"/>
    <mergeCell ref="AP32:AQ33"/>
    <mergeCell ref="AR32:AS33"/>
    <mergeCell ref="AT32:AU33"/>
    <mergeCell ref="AV32:AV33"/>
    <mergeCell ref="A34:D35"/>
    <mergeCell ref="E34:G34"/>
    <mergeCell ref="H34:J34"/>
    <mergeCell ref="K34:M34"/>
    <mergeCell ref="AN32:AO33"/>
    <mergeCell ref="N34:P34"/>
    <mergeCell ref="Q34:S35"/>
    <mergeCell ref="AC32:AE32"/>
    <mergeCell ref="AF32:AG33"/>
    <mergeCell ref="AN34:AO35"/>
    <mergeCell ref="Z32:AB32"/>
    <mergeCell ref="AH32:AI33"/>
    <mergeCell ref="AJ32:AK33"/>
    <mergeCell ref="AL32:AM33"/>
    <mergeCell ref="AP30:AQ31"/>
    <mergeCell ref="AV30:AV31"/>
    <mergeCell ref="A32:D33"/>
    <mergeCell ref="E32:G32"/>
    <mergeCell ref="H32:J32"/>
    <mergeCell ref="K32:M32"/>
    <mergeCell ref="N32:P33"/>
    <mergeCell ref="Q32:S32"/>
    <mergeCell ref="T32:V32"/>
    <mergeCell ref="W32:Y32"/>
    <mergeCell ref="AR30:AS31"/>
    <mergeCell ref="AT30:AU31"/>
    <mergeCell ref="T30:V30"/>
    <mergeCell ref="W30:Y30"/>
    <mergeCell ref="Z30:AB30"/>
    <mergeCell ref="AC30:AE30"/>
    <mergeCell ref="AF30:AG31"/>
    <mergeCell ref="AH30:AI31"/>
    <mergeCell ref="AJ30:AK31"/>
    <mergeCell ref="AL30:AM31"/>
    <mergeCell ref="AP28:AQ29"/>
    <mergeCell ref="AR28:AS29"/>
    <mergeCell ref="AT28:AU29"/>
    <mergeCell ref="AV28:AV29"/>
    <mergeCell ref="A30:D31"/>
    <mergeCell ref="E30:G30"/>
    <mergeCell ref="H30:J30"/>
    <mergeCell ref="K30:M31"/>
    <mergeCell ref="AL28:AM29"/>
    <mergeCell ref="AN28:AO29"/>
    <mergeCell ref="N30:P30"/>
    <mergeCell ref="Q30:S30"/>
    <mergeCell ref="AC28:AE28"/>
    <mergeCell ref="AF28:AG29"/>
    <mergeCell ref="AN30:AO31"/>
    <mergeCell ref="W28:Y28"/>
    <mergeCell ref="Z28:AB28"/>
    <mergeCell ref="AH28:AI29"/>
    <mergeCell ref="AJ28:AK29"/>
    <mergeCell ref="AN26:AO27"/>
    <mergeCell ref="AP26:AQ27"/>
    <mergeCell ref="AV26:AV27"/>
    <mergeCell ref="A28:D29"/>
    <mergeCell ref="E28:G28"/>
    <mergeCell ref="H28:J29"/>
    <mergeCell ref="K28:M28"/>
    <mergeCell ref="N28:P28"/>
    <mergeCell ref="Q28:S28"/>
    <mergeCell ref="T28:V28"/>
    <mergeCell ref="AR26:AS27"/>
    <mergeCell ref="AT26:AU27"/>
    <mergeCell ref="T26:V26"/>
    <mergeCell ref="W26:Y26"/>
    <mergeCell ref="Z26:AB26"/>
    <mergeCell ref="AC26:AE26"/>
    <mergeCell ref="AF26:AG27"/>
    <mergeCell ref="AH26:AI27"/>
    <mergeCell ref="AJ26:AK27"/>
    <mergeCell ref="AL26:AM27"/>
    <mergeCell ref="A26:D27"/>
    <mergeCell ref="E26:G27"/>
    <mergeCell ref="H26:J26"/>
    <mergeCell ref="K26:M26"/>
    <mergeCell ref="N26:P26"/>
    <mergeCell ref="Q26:S26"/>
    <mergeCell ref="AJ25:AK25"/>
    <mergeCell ref="AL25:AM25"/>
    <mergeCell ref="T25:V25"/>
    <mergeCell ref="W25:Y25"/>
    <mergeCell ref="Z25:AB25"/>
    <mergeCell ref="AC25:AE25"/>
    <mergeCell ref="AF25:AG25"/>
    <mergeCell ref="AH25:AI25"/>
    <mergeCell ref="AN25:AO25"/>
    <mergeCell ref="AP25:AQ25"/>
    <mergeCell ref="AR25:AS25"/>
    <mergeCell ref="AT25:AU25"/>
    <mergeCell ref="A25:D25"/>
    <mergeCell ref="E25:G25"/>
    <mergeCell ref="H25:J25"/>
    <mergeCell ref="K25:M25"/>
    <mergeCell ref="N25:P25"/>
    <mergeCell ref="Q25:S25"/>
    <mergeCell ref="AL21:AM22"/>
    <mergeCell ref="AN21:AO22"/>
    <mergeCell ref="Q21:S21"/>
    <mergeCell ref="T21:V21"/>
    <mergeCell ref="AF21:AG22"/>
    <mergeCell ref="AH21:AI22"/>
    <mergeCell ref="AJ21:AK22"/>
    <mergeCell ref="AC21:AE22"/>
    <mergeCell ref="AP21:AQ22"/>
    <mergeCell ref="AR21:AS22"/>
    <mergeCell ref="AT21:AU22"/>
    <mergeCell ref="AV21:AV22"/>
    <mergeCell ref="W21:Y21"/>
    <mergeCell ref="Z21:AB21"/>
    <mergeCell ref="AN19:AO20"/>
    <mergeCell ref="AP19:AQ20"/>
    <mergeCell ref="AH19:AI20"/>
    <mergeCell ref="AJ19:AK20"/>
    <mergeCell ref="AL19:AM20"/>
    <mergeCell ref="Z19:AB20"/>
    <mergeCell ref="W19:Y19"/>
    <mergeCell ref="AC19:AE19"/>
    <mergeCell ref="AR19:AS20"/>
    <mergeCell ref="AT19:AU20"/>
    <mergeCell ref="AV19:AV20"/>
    <mergeCell ref="A21:D22"/>
    <mergeCell ref="E21:G21"/>
    <mergeCell ref="H21:J21"/>
    <mergeCell ref="K21:M21"/>
    <mergeCell ref="N21:P21"/>
    <mergeCell ref="T19:V19"/>
    <mergeCell ref="AF19:AG20"/>
    <mergeCell ref="A19:D20"/>
    <mergeCell ref="E19:G19"/>
    <mergeCell ref="H19:J19"/>
    <mergeCell ref="K19:M19"/>
    <mergeCell ref="N19:P19"/>
    <mergeCell ref="Q19:S19"/>
    <mergeCell ref="AL17:AM18"/>
    <mergeCell ref="AN17:AO18"/>
    <mergeCell ref="Q17:S17"/>
    <mergeCell ref="T17:V17"/>
    <mergeCell ref="W17:Y18"/>
    <mergeCell ref="AF17:AG18"/>
    <mergeCell ref="AH17:AI18"/>
    <mergeCell ref="AJ17:AK18"/>
    <mergeCell ref="AP17:AQ18"/>
    <mergeCell ref="AR17:AS18"/>
    <mergeCell ref="AT17:AU18"/>
    <mergeCell ref="AV17:AV18"/>
    <mergeCell ref="Z17:AB17"/>
    <mergeCell ref="AC17:AE17"/>
    <mergeCell ref="AN15:AO16"/>
    <mergeCell ref="AP15:AQ16"/>
    <mergeCell ref="AF15:AG16"/>
    <mergeCell ref="AH15:AI16"/>
    <mergeCell ref="AJ15:AK16"/>
    <mergeCell ref="AL15:AM16"/>
    <mergeCell ref="Z15:AB15"/>
    <mergeCell ref="AC15:AE15"/>
    <mergeCell ref="AR15:AS16"/>
    <mergeCell ref="AT15:AU16"/>
    <mergeCell ref="AV15:AV16"/>
    <mergeCell ref="A17:D18"/>
    <mergeCell ref="E17:G17"/>
    <mergeCell ref="H17:J17"/>
    <mergeCell ref="K17:M17"/>
    <mergeCell ref="N17:P17"/>
    <mergeCell ref="T15:V16"/>
    <mergeCell ref="W15:Y15"/>
    <mergeCell ref="A15:D16"/>
    <mergeCell ref="E15:G15"/>
    <mergeCell ref="H15:J15"/>
    <mergeCell ref="K15:M15"/>
    <mergeCell ref="N15:P15"/>
    <mergeCell ref="Q15:S15"/>
    <mergeCell ref="AL13:AM14"/>
    <mergeCell ref="AN13:AO14"/>
    <mergeCell ref="Q13:S14"/>
    <mergeCell ref="T13:V13"/>
    <mergeCell ref="W13:Y13"/>
    <mergeCell ref="AF13:AG14"/>
    <mergeCell ref="AH13:AI14"/>
    <mergeCell ref="AJ13:AK14"/>
    <mergeCell ref="AP13:AQ14"/>
    <mergeCell ref="AR13:AS14"/>
    <mergeCell ref="AT13:AU14"/>
    <mergeCell ref="AV13:AV14"/>
    <mergeCell ref="Z13:AB13"/>
    <mergeCell ref="AC13:AE13"/>
    <mergeCell ref="AN11:AO12"/>
    <mergeCell ref="AP11:AQ12"/>
    <mergeCell ref="AF11:AG12"/>
    <mergeCell ref="AH11:AI12"/>
    <mergeCell ref="AJ11:AK12"/>
    <mergeCell ref="AL11:AM12"/>
    <mergeCell ref="Z11:AB11"/>
    <mergeCell ref="AC11:AE11"/>
    <mergeCell ref="AR11:AS12"/>
    <mergeCell ref="AT11:AU12"/>
    <mergeCell ref="AV11:AV12"/>
    <mergeCell ref="A13:D14"/>
    <mergeCell ref="E13:G13"/>
    <mergeCell ref="H13:J13"/>
    <mergeCell ref="K13:M13"/>
    <mergeCell ref="N13:P13"/>
    <mergeCell ref="T11:V11"/>
    <mergeCell ref="W11:Y11"/>
    <mergeCell ref="A11:D12"/>
    <mergeCell ref="E11:G11"/>
    <mergeCell ref="H11:J11"/>
    <mergeCell ref="K11:M11"/>
    <mergeCell ref="N11:P12"/>
    <mergeCell ref="Q11:S11"/>
    <mergeCell ref="AL9:AM10"/>
    <mergeCell ref="AN9:AO10"/>
    <mergeCell ref="Q9:S9"/>
    <mergeCell ref="T9:V9"/>
    <mergeCell ref="W9:Y9"/>
    <mergeCell ref="AF9:AG10"/>
    <mergeCell ref="AH9:AI10"/>
    <mergeCell ref="AJ9:AK10"/>
    <mergeCell ref="AP9:AQ10"/>
    <mergeCell ref="AR9:AS10"/>
    <mergeCell ref="AT9:AU10"/>
    <mergeCell ref="AV9:AV10"/>
    <mergeCell ref="Z9:AB9"/>
    <mergeCell ref="AC9:AE9"/>
    <mergeCell ref="AN7:AO8"/>
    <mergeCell ref="AP7:AQ8"/>
    <mergeCell ref="AF7:AG8"/>
    <mergeCell ref="AH7:AI8"/>
    <mergeCell ref="AJ7:AK8"/>
    <mergeCell ref="AL7:AM8"/>
    <mergeCell ref="Z7:AB7"/>
    <mergeCell ref="AC7:AE7"/>
    <mergeCell ref="AR7:AS8"/>
    <mergeCell ref="AT7:AU8"/>
    <mergeCell ref="AV7:AV8"/>
    <mergeCell ref="A9:D10"/>
    <mergeCell ref="E9:G9"/>
    <mergeCell ref="H9:J9"/>
    <mergeCell ref="K9:M10"/>
    <mergeCell ref="N9:P9"/>
    <mergeCell ref="T7:V7"/>
    <mergeCell ref="W7:Y7"/>
    <mergeCell ref="A7:D8"/>
    <mergeCell ref="E7:G7"/>
    <mergeCell ref="H7:J8"/>
    <mergeCell ref="K7:M7"/>
    <mergeCell ref="N7:P7"/>
    <mergeCell ref="Q7:S7"/>
    <mergeCell ref="AL5:AM6"/>
    <mergeCell ref="AN5:AO6"/>
    <mergeCell ref="Q5:S5"/>
    <mergeCell ref="T5:V5"/>
    <mergeCell ref="W5:Y5"/>
    <mergeCell ref="AF5:AG6"/>
    <mergeCell ref="AH5:AI6"/>
    <mergeCell ref="AJ5:AK6"/>
    <mergeCell ref="AP5:AQ6"/>
    <mergeCell ref="AR5:AS6"/>
    <mergeCell ref="AT5:AU6"/>
    <mergeCell ref="AV5:AV6"/>
    <mergeCell ref="Z5:AB5"/>
    <mergeCell ref="AC5:AE5"/>
    <mergeCell ref="AL4:AM4"/>
    <mergeCell ref="AN4:AO4"/>
    <mergeCell ref="AF4:AG4"/>
    <mergeCell ref="AH4:AI4"/>
    <mergeCell ref="AJ4:AK4"/>
    <mergeCell ref="Z4:AB4"/>
    <mergeCell ref="AC4:AE4"/>
    <mergeCell ref="AP4:AQ4"/>
    <mergeCell ref="AR4:AS4"/>
    <mergeCell ref="AT4:AU4"/>
    <mergeCell ref="A5:D6"/>
    <mergeCell ref="E5:G6"/>
    <mergeCell ref="H5:J5"/>
    <mergeCell ref="K5:M5"/>
    <mergeCell ref="N5:P5"/>
    <mergeCell ref="T4:V4"/>
    <mergeCell ref="W4:Y4"/>
    <mergeCell ref="N4:P4"/>
    <mergeCell ref="Q4:S4"/>
    <mergeCell ref="A4:D4"/>
    <mergeCell ref="E4:G4"/>
    <mergeCell ref="H4:J4"/>
    <mergeCell ref="K4:M4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portrait" paperSize="9" scale="56" r:id="rId1"/>
  <rowBreaks count="1" manualBreakCount="1">
    <brk id="87" max="46" man="1"/>
  </rowBreaks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junya</cp:lastModifiedBy>
  <cp:lastPrinted>2010-02-16T13:50:08Z</cp:lastPrinted>
  <dcterms:created xsi:type="dcterms:W3CDTF">2008-01-30T09:39:52Z</dcterms:created>
  <dcterms:modified xsi:type="dcterms:W3CDTF">2010-09-02T10:42:57Z</dcterms:modified>
  <cp:category/>
  <cp:version/>
  <cp:contentType/>
  <cp:contentStatus/>
</cp:coreProperties>
</file>